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omments5.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8" windowWidth="20376" windowHeight="12336"/>
  </bookViews>
  <sheets>
    <sheet name="Instructions" sheetId="5" r:id="rId1"/>
    <sheet name="CA-SUTI Rate" sheetId="1" r:id="rId2"/>
    <sheet name="Cath Device-Utiliz Ratio" sheetId="4" r:id="rId3"/>
    <sheet name="SUTI Rate" sheetId="2" r:id="rId4"/>
    <sheet name="CRE Rate" sheetId="3" r:id="rId5"/>
    <sheet name="CDI Rate" sheetId="7" r:id="rId6"/>
  </sheets>
  <definedNames>
    <definedName name="_xlnm.Print_Area" localSheetId="1">'CA-SUTI Rate'!$A$1:$M$67</definedName>
    <definedName name="_xlnm.Print_Area" localSheetId="2">'Cath Device-Utiliz Ratio'!$A$1:$M$67</definedName>
    <definedName name="_xlnm.Print_Area" localSheetId="5">'CDI Rate'!$A$1:$M$60</definedName>
    <definedName name="_xlnm.Print_Area" localSheetId="4">'CRE Rate'!$A$1:$M$64</definedName>
    <definedName name="_xlnm.Print_Area" localSheetId="3">'SUTI Rate'!$A$1:$M$72</definedName>
  </definedNames>
  <calcPr calcId="145621"/>
</workbook>
</file>

<file path=xl/calcChain.xml><?xml version="1.0" encoding="utf-8"?>
<calcChain xmlns="http://schemas.openxmlformats.org/spreadsheetml/2006/main">
  <c r="C35" i="7" l="1"/>
  <c r="D35" i="7"/>
  <c r="E35" i="7"/>
  <c r="B35" i="7"/>
  <c r="C5" i="7"/>
  <c r="D5" i="7"/>
  <c r="E5" i="7"/>
  <c r="F5" i="7"/>
  <c r="G5" i="7"/>
  <c r="H5" i="7"/>
  <c r="I5" i="7"/>
  <c r="J5" i="7"/>
  <c r="K5" i="7"/>
  <c r="L5" i="7"/>
  <c r="M5" i="7"/>
  <c r="B5" i="7"/>
  <c r="C2" i="7"/>
  <c r="D2" i="7" s="1"/>
  <c r="E2" i="7" s="1"/>
  <c r="F2" i="7" s="1"/>
  <c r="G2" i="7" s="1"/>
  <c r="H2" i="7" s="1"/>
  <c r="I2" i="7" s="1"/>
  <c r="J2" i="7" s="1"/>
  <c r="K2" i="7" s="1"/>
  <c r="L2" i="7" s="1"/>
  <c r="M2" i="7" s="1"/>
  <c r="C38" i="4" l="1"/>
  <c r="D38" i="4"/>
  <c r="E38" i="4"/>
  <c r="B38" i="4"/>
  <c r="C5" i="4"/>
  <c r="D5" i="4"/>
  <c r="E5" i="4"/>
  <c r="F5" i="4"/>
  <c r="G5" i="4"/>
  <c r="H5" i="4"/>
  <c r="I5" i="4"/>
  <c r="J5" i="4"/>
  <c r="K5" i="4"/>
  <c r="L5" i="4"/>
  <c r="M5" i="4"/>
  <c r="B5" i="4"/>
  <c r="C2" i="4"/>
  <c r="D2" i="4" s="1"/>
  <c r="E2" i="4" s="1"/>
  <c r="F2" i="4" s="1"/>
  <c r="G2" i="4" s="1"/>
  <c r="H2" i="4" s="1"/>
  <c r="I2" i="4" s="1"/>
  <c r="J2" i="4" s="1"/>
  <c r="K2" i="4" s="1"/>
  <c r="L2" i="4" s="1"/>
  <c r="M2" i="4" s="1"/>
  <c r="C39" i="3" l="1"/>
  <c r="D39" i="3"/>
  <c r="E39" i="3"/>
  <c r="B39" i="3"/>
  <c r="C7" i="3"/>
  <c r="D7" i="3"/>
  <c r="E7" i="3"/>
  <c r="F7" i="3"/>
  <c r="G7" i="3"/>
  <c r="H7" i="3"/>
  <c r="I7" i="3"/>
  <c r="J7" i="3"/>
  <c r="K7" i="3"/>
  <c r="L7" i="3"/>
  <c r="M7" i="3"/>
  <c r="B7" i="3"/>
  <c r="C41" i="2" l="1"/>
  <c r="D41" i="2"/>
  <c r="E41" i="2"/>
  <c r="B41" i="2"/>
  <c r="C6" i="2"/>
  <c r="D6" i="2"/>
  <c r="E6" i="2"/>
  <c r="F6" i="2"/>
  <c r="G6" i="2"/>
  <c r="H6" i="2"/>
  <c r="I6" i="2"/>
  <c r="J6" i="2"/>
  <c r="K6" i="2"/>
  <c r="L6" i="2"/>
  <c r="M6" i="2"/>
  <c r="B6" i="2"/>
  <c r="B38" i="1"/>
  <c r="C5" i="1"/>
  <c r="D5" i="1"/>
  <c r="E5" i="1"/>
  <c r="F5" i="1"/>
  <c r="G5" i="1"/>
  <c r="H5" i="1"/>
  <c r="I5" i="1"/>
  <c r="J5" i="1"/>
  <c r="K5" i="1"/>
  <c r="L5" i="1"/>
  <c r="M5" i="1"/>
  <c r="B5" i="1"/>
  <c r="C37" i="3"/>
  <c r="D37" i="3"/>
  <c r="E37" i="3"/>
  <c r="B37" i="3"/>
  <c r="C5" i="3"/>
  <c r="D5" i="3"/>
  <c r="E5" i="3"/>
  <c r="F5" i="3"/>
  <c r="G5" i="3"/>
  <c r="H5" i="3"/>
  <c r="I5" i="3"/>
  <c r="J5" i="3"/>
  <c r="K5" i="3"/>
  <c r="L5" i="3"/>
  <c r="M5" i="3"/>
  <c r="B5" i="3"/>
  <c r="C2" i="3"/>
  <c r="D2" i="3" s="1"/>
  <c r="E2" i="3" s="1"/>
  <c r="F2" i="3" s="1"/>
  <c r="G2" i="3" s="1"/>
  <c r="H2" i="3" s="1"/>
  <c r="I2" i="3" s="1"/>
  <c r="J2" i="3" s="1"/>
  <c r="K2" i="3" s="1"/>
  <c r="L2" i="3" s="1"/>
  <c r="M2" i="3" s="1"/>
  <c r="C2" i="2" l="1"/>
  <c r="D2" i="2" s="1"/>
  <c r="E2" i="2" s="1"/>
  <c r="F2" i="2" s="1"/>
  <c r="G2" i="2" s="1"/>
  <c r="H2" i="2" s="1"/>
  <c r="I2" i="2" s="1"/>
  <c r="J2" i="2" s="1"/>
  <c r="K2" i="2" s="1"/>
  <c r="L2" i="2" s="1"/>
  <c r="M2" i="2" s="1"/>
  <c r="C2" i="1" l="1"/>
  <c r="D2" i="1" s="1"/>
  <c r="E2" i="1" s="1"/>
  <c r="F2" i="1" s="1"/>
  <c r="G2" i="1" s="1"/>
  <c r="H2" i="1" s="1"/>
  <c r="I2" i="1" s="1"/>
  <c r="J2" i="1" s="1"/>
  <c r="K2" i="1" s="1"/>
  <c r="L2" i="1" s="1"/>
  <c r="M2" i="1" s="1"/>
  <c r="E38" i="1" l="1"/>
  <c r="D38" i="1"/>
  <c r="C38" i="1"/>
</calcChain>
</file>

<file path=xl/comments1.xml><?xml version="1.0" encoding="utf-8"?>
<comments xmlns="http://schemas.openxmlformats.org/spreadsheetml/2006/main">
  <authors>
    <author>Dowdell, Ashlie</author>
  </authors>
  <commentList>
    <comment ref="B2" authorId="0">
      <text>
        <r>
          <rPr>
            <b/>
            <sz val="9"/>
            <color indexed="81"/>
            <rFont val="Tahoma"/>
            <family val="2"/>
          </rPr>
          <t xml:space="preserve">Enter start date for graph </t>
        </r>
        <r>
          <rPr>
            <sz val="9"/>
            <color indexed="81"/>
            <rFont val="Tahoma"/>
            <charset val="1"/>
          </rPr>
          <t>(mm/dd/yyyy, e.g., 04/01/2014)</t>
        </r>
      </text>
    </comment>
  </commentList>
</comments>
</file>

<file path=xl/comments2.xml><?xml version="1.0" encoding="utf-8"?>
<comments xmlns="http://schemas.openxmlformats.org/spreadsheetml/2006/main">
  <authors>
    <author>Dowdell, Ashlie</author>
  </authors>
  <commentList>
    <comment ref="B2" authorId="0">
      <text>
        <r>
          <rPr>
            <b/>
            <sz val="9"/>
            <color indexed="81"/>
            <rFont val="Tahoma"/>
            <family val="2"/>
          </rPr>
          <t xml:space="preserve">Enter start date for graph </t>
        </r>
        <r>
          <rPr>
            <sz val="9"/>
            <color indexed="81"/>
            <rFont val="Tahoma"/>
            <charset val="1"/>
          </rPr>
          <t>(mm/dd/yyyy, e.g., 04/01/2014)</t>
        </r>
      </text>
    </comment>
  </commentList>
</comments>
</file>

<file path=xl/comments3.xml><?xml version="1.0" encoding="utf-8"?>
<comments xmlns="http://schemas.openxmlformats.org/spreadsheetml/2006/main">
  <authors>
    <author>Dowdell, Ashlie</author>
  </authors>
  <commentList>
    <comment ref="B2" authorId="0">
      <text>
        <r>
          <rPr>
            <b/>
            <sz val="9"/>
            <color indexed="81"/>
            <rFont val="Tahoma"/>
            <family val="2"/>
          </rPr>
          <t xml:space="preserve">Enter start date for graph </t>
        </r>
        <r>
          <rPr>
            <sz val="9"/>
            <color indexed="81"/>
            <rFont val="Tahoma"/>
            <charset val="1"/>
          </rPr>
          <t>(mm/dd/yyyy, e.g., 04/01/2014)</t>
        </r>
      </text>
    </comment>
  </commentList>
</comments>
</file>

<file path=xl/comments4.xml><?xml version="1.0" encoding="utf-8"?>
<comments xmlns="http://schemas.openxmlformats.org/spreadsheetml/2006/main">
  <authors>
    <author>Dowdell, Ashlie</author>
  </authors>
  <commentList>
    <comment ref="B2" authorId="0">
      <text>
        <r>
          <rPr>
            <b/>
            <sz val="9"/>
            <color indexed="81"/>
            <rFont val="Tahoma"/>
            <family val="2"/>
          </rPr>
          <t xml:space="preserve">Enter start date for graph </t>
        </r>
        <r>
          <rPr>
            <sz val="9"/>
            <color indexed="81"/>
            <rFont val="Tahoma"/>
            <charset val="1"/>
          </rPr>
          <t>(mm/dd/yyyy, e.g., 04/01/2014)</t>
        </r>
      </text>
    </comment>
  </commentList>
</comments>
</file>

<file path=xl/comments5.xml><?xml version="1.0" encoding="utf-8"?>
<comments xmlns="http://schemas.openxmlformats.org/spreadsheetml/2006/main">
  <authors>
    <author>Dowdell, Ashlie</author>
  </authors>
  <commentList>
    <comment ref="B2" authorId="0">
      <text>
        <r>
          <rPr>
            <b/>
            <sz val="9"/>
            <color indexed="81"/>
            <rFont val="Tahoma"/>
            <family val="2"/>
          </rPr>
          <t xml:space="preserve">Enter start date for graph </t>
        </r>
        <r>
          <rPr>
            <sz val="9"/>
            <color indexed="81"/>
            <rFont val="Tahoma"/>
            <charset val="1"/>
          </rPr>
          <t>(mm/dd/yyyy, e.g., 04/01/2014)</t>
        </r>
      </text>
    </comment>
  </commentList>
</comments>
</file>

<file path=xl/sharedStrings.xml><?xml version="1.0" encoding="utf-8"?>
<sst xmlns="http://schemas.openxmlformats.org/spreadsheetml/2006/main" count="79" uniqueCount="26">
  <si>
    <t># CA-SUTIs</t>
  </si>
  <si>
    <t># Resident Days</t>
  </si>
  <si>
    <t>Rate</t>
  </si>
  <si>
    <t>Monthly Rate</t>
  </si>
  <si>
    <t>Quarterly Rate</t>
  </si>
  <si>
    <t>Q2 2014</t>
  </si>
  <si>
    <t>Q3 2014</t>
  </si>
  <si>
    <t>Q4 2014</t>
  </si>
  <si>
    <t>Q1 2015</t>
  </si>
  <si>
    <t># SUTIs</t>
  </si>
  <si>
    <t># CRE-Kleb LabIDs</t>
  </si>
  <si>
    <t># CRE-E. coli LabIDs</t>
  </si>
  <si>
    <t>Total # CRE LabIDs</t>
  </si>
  <si>
    <t># Catheter Days</t>
  </si>
  <si>
    <t>Should be filled in by IP</t>
  </si>
  <si>
    <t xml:space="preserve"> </t>
  </si>
  <si>
    <t>Quarterly Ratio</t>
  </si>
  <si>
    <t>Monthly Ratio</t>
  </si>
  <si>
    <t>Urinary Catheter Utilization Ratio</t>
  </si>
  <si>
    <t>Overview of the workbook</t>
  </si>
  <si>
    <t>How do I use the workbook?</t>
  </si>
  <si>
    <r>
      <t>If you have questions, please contact:</t>
    </r>
    <r>
      <rPr>
        <sz val="10"/>
        <rFont val="Arial"/>
        <family val="2"/>
      </rPr>
      <t xml:space="preserve">
Ashlie Dowdell, HAI Surveillance Coordinator, at ashlie.dowdell@wi.gov or 608.266.1122
or
Gwen Borlaug, HAI Program Coordinator, at gwen.borlaug@wi.gov or 608.267.7711</t>
    </r>
  </si>
  <si>
    <t xml:space="preserve">Within each worksheet, there are rows highlighted in yellow. Those are the data points that need to be filled in by long-term care facility staff. The remaining white rows of data will automatically calculate rates and/or totals based on embedded formulas. The labels within the graphs and row/column labels for the data tables can all be customized. The formula for each rate is listed on the y-axis of each graph for reference. </t>
  </si>
  <si>
    <t># CDI LabIDs</t>
  </si>
  <si>
    <r>
      <t xml:space="preserve">LONG-TERM CARE FACILITY RATE TRACKING SPREADSHEETS
</t>
    </r>
    <r>
      <rPr>
        <i/>
        <sz val="10"/>
        <color theme="1"/>
        <rFont val="Arial"/>
        <family val="2"/>
      </rPr>
      <t>Last updated: November 6, 2014 (v2)</t>
    </r>
  </si>
  <si>
    <r>
      <t xml:space="preserve">This workbook contains five worksheets, "CA-SUTI Rate (catheter-associated symptomatic urinary tract infection)", "Cath Device-Utiliz Ratio (urinary catheter utilization ratio)", "SUTI Rate (symptomatic urinary tract infection [non-catheter-associated])", "CRE Rate (carbapenem-resistant </t>
    </r>
    <r>
      <rPr>
        <i/>
        <sz val="10"/>
        <color theme="1"/>
        <rFont val="Arial"/>
        <family val="2"/>
      </rPr>
      <t>Enterobacteriaceae)</t>
    </r>
    <r>
      <rPr>
        <sz val="10"/>
        <color theme="1"/>
        <rFont val="Arial"/>
        <family val="2"/>
      </rPr>
      <t>", and "CDI Rate (</t>
    </r>
    <r>
      <rPr>
        <i/>
        <sz val="10"/>
        <color theme="1"/>
        <rFont val="Arial"/>
        <family val="2"/>
      </rPr>
      <t xml:space="preserve">Clostridium difficile </t>
    </r>
    <r>
      <rPr>
        <sz val="10"/>
        <color theme="1"/>
        <rFont val="Arial"/>
        <family val="2"/>
      </rPr>
      <t xml:space="preserve">infection)" for use as part of a long-term care surveillance program. Each sheet has formulas built in to calculate the appropriate rate and graph it at both monthly and quarterly intervals. These worksheets utilize the CDC National Healthcare Safety Network (NHSN) definitions, which are the same as the McGeer criteria.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</si>
</sst>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yy;@"/>
  </numFmts>
  <fonts count="12" x14ac:knownFonts="1">
    <font>
      <sz val="10"/>
      <color theme="1"/>
      <name val="Arial"/>
      <family val="2"/>
    </font>
    <font>
      <sz val="9"/>
      <color indexed="81"/>
      <name val="Tahoma"/>
      <charset val="1"/>
    </font>
    <font>
      <b/>
      <sz val="9"/>
      <color indexed="81"/>
      <name val="Tahoma"/>
      <family val="2"/>
    </font>
    <font>
      <sz val="10"/>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2"/>
      <color theme="1"/>
      <name val="Arial"/>
      <family val="2"/>
    </font>
    <font>
      <b/>
      <sz val="10"/>
      <color theme="1"/>
      <name val="Arial"/>
      <family val="2"/>
    </font>
    <font>
      <i/>
      <sz val="10"/>
      <color theme="1"/>
      <name val="Arial"/>
      <family val="2"/>
    </font>
    <font>
      <b/>
      <sz val="10"/>
      <name val="Arial"/>
      <family val="2"/>
    </font>
    <font>
      <sz val="10"/>
      <name val="Arial"/>
      <family val="2"/>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horizontal="left"/>
    </xf>
    <xf numFmtId="164" fontId="6" fillId="0" borderId="1" xfId="0" applyNumberFormat="1" applyFont="1" applyBorder="1" applyAlignment="1">
      <alignment horizontal="center"/>
    </xf>
    <xf numFmtId="0" fontId="6" fillId="0" borderId="1" xfId="0" applyFont="1" applyBorder="1" applyAlignment="1">
      <alignment horizontal="left"/>
    </xf>
    <xf numFmtId="0" fontId="6" fillId="0" borderId="1" xfId="0" applyFont="1" applyBorder="1" applyAlignment="1">
      <alignment horizontal="center"/>
    </xf>
    <xf numFmtId="2" fontId="6" fillId="0" borderId="1" xfId="0" applyNumberFormat="1" applyFont="1" applyBorder="1" applyAlignment="1">
      <alignment horizontal="center"/>
    </xf>
    <xf numFmtId="0" fontId="6" fillId="0" borderId="1" xfId="0" applyFont="1" applyBorder="1"/>
    <xf numFmtId="0" fontId="7" fillId="0" borderId="0" xfId="0" applyFont="1"/>
    <xf numFmtId="0" fontId="6" fillId="2" borderId="1" xfId="0" applyFont="1" applyFill="1" applyBorder="1" applyAlignment="1">
      <alignment horizontal="left"/>
    </xf>
    <xf numFmtId="0" fontId="6" fillId="2" borderId="1" xfId="0" applyFont="1" applyFill="1" applyBorder="1" applyAlignment="1">
      <alignment horizontal="center"/>
    </xf>
    <xf numFmtId="0" fontId="0" fillId="2" borderId="0" xfId="0" applyFill="1"/>
    <xf numFmtId="0" fontId="6" fillId="2" borderId="1" xfId="0" applyFont="1" applyFill="1" applyBorder="1"/>
    <xf numFmtId="0" fontId="6" fillId="0" borderId="1" xfId="0" applyFont="1" applyBorder="1" applyAlignment="1">
      <alignment wrapText="1"/>
    </xf>
    <xf numFmtId="0" fontId="8" fillId="0" borderId="0" xfId="0" applyFont="1"/>
    <xf numFmtId="0" fontId="8" fillId="0" borderId="0" xfId="0" applyFont="1" applyAlignment="1">
      <alignment horizontal="center" wrapText="1"/>
    </xf>
    <xf numFmtId="0" fontId="0" fillId="0" borderId="0" xfId="0" applyAlignment="1">
      <alignment wrapText="1"/>
    </xf>
    <xf numFmtId="0" fontId="10" fillId="0" borderId="0" xfId="0" applyFont="1" applyAlignment="1">
      <alignment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Catheter-Associated</a:t>
            </a:r>
            <a:r>
              <a:rPr lang="en-US" baseline="0"/>
              <a:t> SUTI Monthly Rate</a:t>
            </a:r>
            <a:endParaRPr lang="en-US"/>
          </a:p>
        </c:rich>
      </c:tx>
      <c:overlay val="0"/>
    </c:title>
    <c:autoTitleDeleted val="0"/>
    <c:plotArea>
      <c:layout/>
      <c:lineChart>
        <c:grouping val="standard"/>
        <c:varyColors val="0"/>
        <c:ser>
          <c:idx val="2"/>
          <c:order val="0"/>
          <c:spPr>
            <a:ln>
              <a:solidFill>
                <a:schemeClr val="accent1"/>
              </a:solidFill>
            </a:ln>
          </c:spPr>
          <c:marker>
            <c:symbol val="square"/>
            <c:size val="7"/>
            <c:spPr>
              <a:solidFill>
                <a:schemeClr val="accent1"/>
              </a:solidFill>
              <a:ln>
                <a:solidFill>
                  <a:schemeClr val="accent1"/>
                </a:solidFill>
              </a:ln>
            </c:spPr>
          </c:marker>
          <c:cat>
            <c:numRef>
              <c:f>'CA-SUTI Rate'!$B$2:$M$2</c:f>
              <c:numCache>
                <c:formatCode>[$-409]mmm\-yy;@</c:formatCode>
                <c:ptCount val="12"/>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numCache>
            </c:numRef>
          </c:cat>
          <c:val>
            <c:numRef>
              <c:f>'CA-SUTI Rate'!$B$5:$M$5</c:f>
              <c:numCache>
                <c:formatCode>0.00</c:formatCode>
                <c:ptCount val="12"/>
                <c:pt idx="0">
                  <c:v>18.18181818181818</c:v>
                </c:pt>
                <c:pt idx="1">
                  <c:v>0</c:v>
                </c:pt>
                <c:pt idx="2">
                  <c:v>49.180327868852459</c:v>
                </c:pt>
                <c:pt idx="3">
                  <c:v>0</c:v>
                </c:pt>
                <c:pt idx="4">
                  <c:v>62.5</c:v>
                </c:pt>
                <c:pt idx="5">
                  <c:v>33.333333333333336</c:v>
                </c:pt>
                <c:pt idx="6">
                  <c:v>40</c:v>
                </c:pt>
                <c:pt idx="7">
                  <c:v>40</c:v>
                </c:pt>
                <c:pt idx="8">
                  <c:v>45.454545454545453</c:v>
                </c:pt>
                <c:pt idx="9">
                  <c:v>142.85714285714286</c:v>
                </c:pt>
                <c:pt idx="10">
                  <c:v>105.26315789473684</c:v>
                </c:pt>
                <c:pt idx="11">
                  <c:v>50</c:v>
                </c:pt>
              </c:numCache>
            </c:numRef>
          </c:val>
          <c:smooth val="0"/>
        </c:ser>
        <c:dLbls>
          <c:showLegendKey val="0"/>
          <c:showVal val="0"/>
          <c:showCatName val="0"/>
          <c:showSerName val="0"/>
          <c:showPercent val="0"/>
          <c:showBubbleSize val="0"/>
        </c:dLbls>
        <c:marker val="1"/>
        <c:smooth val="0"/>
        <c:axId val="85520384"/>
        <c:axId val="85522688"/>
      </c:lineChart>
      <c:dateAx>
        <c:axId val="85520384"/>
        <c:scaling>
          <c:orientation val="minMax"/>
        </c:scaling>
        <c:delete val="0"/>
        <c:axPos val="b"/>
        <c:title>
          <c:tx>
            <c:rich>
              <a:bodyPr/>
              <a:lstStyle/>
              <a:p>
                <a:pPr>
                  <a:defRPr sz="1200"/>
                </a:pPr>
                <a:r>
                  <a:rPr lang="en-US" sz="1200"/>
                  <a:t>Month</a:t>
                </a:r>
              </a:p>
            </c:rich>
          </c:tx>
          <c:overlay val="0"/>
        </c:title>
        <c:numFmt formatCode="[$-409]mmm\-yy;@" sourceLinked="1"/>
        <c:majorTickMark val="out"/>
        <c:minorTickMark val="none"/>
        <c:tickLblPos val="nextTo"/>
        <c:txPr>
          <a:bodyPr/>
          <a:lstStyle/>
          <a:p>
            <a:pPr>
              <a:defRPr sz="1200"/>
            </a:pPr>
            <a:endParaRPr lang="en-US"/>
          </a:p>
        </c:txPr>
        <c:crossAx val="85522688"/>
        <c:crosses val="autoZero"/>
        <c:auto val="1"/>
        <c:lblOffset val="100"/>
        <c:baseTimeUnit val="months"/>
      </c:dateAx>
      <c:valAx>
        <c:axId val="85522688"/>
        <c:scaling>
          <c:orientation val="minMax"/>
        </c:scaling>
        <c:delete val="0"/>
        <c:axPos val="l"/>
        <c:majorGridlines/>
        <c:title>
          <c:tx>
            <c:rich>
              <a:bodyPr rot="-5400000" vert="horz"/>
              <a:lstStyle/>
              <a:p>
                <a:pPr>
                  <a:defRPr sz="1200"/>
                </a:pPr>
                <a:r>
                  <a:rPr lang="en-US" sz="1200"/>
                  <a:t>CA-SUTI Rate (# CA-SUTIs/# Catheter</a:t>
                </a:r>
                <a:r>
                  <a:rPr lang="en-US" sz="1200" baseline="0"/>
                  <a:t> Days)*1,000</a:t>
                </a:r>
                <a:endParaRPr lang="en-US" sz="1200"/>
              </a:p>
            </c:rich>
          </c:tx>
          <c:overlay val="0"/>
        </c:title>
        <c:numFmt formatCode="0" sourceLinked="0"/>
        <c:majorTickMark val="out"/>
        <c:minorTickMark val="none"/>
        <c:tickLblPos val="nextTo"/>
        <c:crossAx val="85520384"/>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CDI </a:t>
            </a:r>
            <a:r>
              <a:rPr lang="en-US" baseline="0"/>
              <a:t>Quarterly Rate</a:t>
            </a:r>
            <a:endParaRPr lang="en-US"/>
          </a:p>
        </c:rich>
      </c:tx>
      <c:overlay val="0"/>
    </c:title>
    <c:autoTitleDeleted val="0"/>
    <c:plotArea>
      <c:layout/>
      <c:lineChart>
        <c:grouping val="standard"/>
        <c:varyColors val="0"/>
        <c:ser>
          <c:idx val="0"/>
          <c:order val="0"/>
          <c:cat>
            <c:strRef>
              <c:f>'CA-SUTI Rate'!$B$35:$E$35</c:f>
              <c:strCache>
                <c:ptCount val="4"/>
                <c:pt idx="0">
                  <c:v>Q2 2014</c:v>
                </c:pt>
                <c:pt idx="1">
                  <c:v>Q3 2014</c:v>
                </c:pt>
                <c:pt idx="2">
                  <c:v>Q4 2014</c:v>
                </c:pt>
                <c:pt idx="3">
                  <c:v>Q1 2015</c:v>
                </c:pt>
              </c:strCache>
            </c:strRef>
          </c:cat>
          <c:val>
            <c:numRef>
              <c:f>'CDI Rate'!$B$35:$E$35</c:f>
              <c:numCache>
                <c:formatCode>0.00</c:formatCode>
                <c:ptCount val="4"/>
                <c:pt idx="0">
                  <c:v>364.321608040201</c:v>
                </c:pt>
                <c:pt idx="1">
                  <c:v>203.59281437125748</c:v>
                </c:pt>
                <c:pt idx="2">
                  <c:v>72.551390568319221</c:v>
                </c:pt>
                <c:pt idx="3">
                  <c:v>24.154589371980673</c:v>
                </c:pt>
              </c:numCache>
            </c:numRef>
          </c:val>
          <c:smooth val="0"/>
        </c:ser>
        <c:dLbls>
          <c:showLegendKey val="0"/>
          <c:showVal val="0"/>
          <c:showCatName val="0"/>
          <c:showSerName val="0"/>
          <c:showPercent val="0"/>
          <c:showBubbleSize val="0"/>
        </c:dLbls>
        <c:marker val="1"/>
        <c:smooth val="0"/>
        <c:axId val="91917696"/>
        <c:axId val="91940352"/>
      </c:lineChart>
      <c:catAx>
        <c:axId val="91917696"/>
        <c:scaling>
          <c:orientation val="minMax"/>
        </c:scaling>
        <c:delete val="0"/>
        <c:axPos val="b"/>
        <c:title>
          <c:tx>
            <c:rich>
              <a:bodyPr/>
              <a:lstStyle/>
              <a:p>
                <a:pPr>
                  <a:defRPr sz="1100"/>
                </a:pPr>
                <a:r>
                  <a:rPr lang="en-US" sz="1100"/>
                  <a:t>Quarter</a:t>
                </a:r>
              </a:p>
            </c:rich>
          </c:tx>
          <c:overlay val="0"/>
        </c:title>
        <c:numFmt formatCode="[$-409]mmm\-yy;@" sourceLinked="1"/>
        <c:majorTickMark val="out"/>
        <c:minorTickMark val="none"/>
        <c:tickLblPos val="nextTo"/>
        <c:txPr>
          <a:bodyPr/>
          <a:lstStyle/>
          <a:p>
            <a:pPr>
              <a:defRPr sz="1100"/>
            </a:pPr>
            <a:endParaRPr lang="en-US"/>
          </a:p>
        </c:txPr>
        <c:crossAx val="91940352"/>
        <c:crosses val="autoZero"/>
        <c:auto val="1"/>
        <c:lblAlgn val="ctr"/>
        <c:lblOffset val="100"/>
        <c:noMultiLvlLbl val="0"/>
      </c:catAx>
      <c:valAx>
        <c:axId val="91940352"/>
        <c:scaling>
          <c:orientation val="minMax"/>
        </c:scaling>
        <c:delete val="0"/>
        <c:axPos val="l"/>
        <c:majorGridlines/>
        <c:title>
          <c:tx>
            <c:rich>
              <a:bodyPr rot="-5400000" vert="horz"/>
              <a:lstStyle/>
              <a:p>
                <a:pPr>
                  <a:defRPr sz="1100"/>
                </a:pPr>
                <a:r>
                  <a:rPr lang="en-US" sz="1100" b="1" i="0" baseline="0">
                    <a:effectLst/>
                  </a:rPr>
                  <a:t>Rate (Total # CDI LabIDs/# Resident Days)*10,000</a:t>
                </a:r>
                <a:endParaRPr lang="en-US" sz="1100">
                  <a:effectLst/>
                </a:endParaRPr>
              </a:p>
            </c:rich>
          </c:tx>
          <c:layout>
            <c:manualLayout>
              <c:xMode val="edge"/>
              <c:yMode val="edge"/>
              <c:x val="1.6975306579261863E-2"/>
              <c:y val="6.9453540529656022E-2"/>
            </c:manualLayout>
          </c:layout>
          <c:overlay val="0"/>
        </c:title>
        <c:numFmt formatCode="0" sourceLinked="0"/>
        <c:majorTickMark val="out"/>
        <c:minorTickMark val="none"/>
        <c:tickLblPos val="nextTo"/>
        <c:txPr>
          <a:bodyPr/>
          <a:lstStyle/>
          <a:p>
            <a:pPr>
              <a:defRPr sz="1100"/>
            </a:pPr>
            <a:endParaRPr lang="en-US"/>
          </a:p>
        </c:txPr>
        <c:crossAx val="9191769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Catheter-Associated</a:t>
            </a:r>
            <a:r>
              <a:rPr lang="en-US" baseline="0"/>
              <a:t> SUTI Quarterly Rate</a:t>
            </a:r>
            <a:endParaRPr lang="en-US"/>
          </a:p>
        </c:rich>
      </c:tx>
      <c:layout>
        <c:manualLayout>
          <c:xMode val="edge"/>
          <c:yMode val="edge"/>
          <c:x val="0.26238356861017337"/>
          <c:y val="2.0134226667907786E-2"/>
        </c:manualLayout>
      </c:layout>
      <c:overlay val="0"/>
    </c:title>
    <c:autoTitleDeleted val="0"/>
    <c:plotArea>
      <c:layout/>
      <c:lineChart>
        <c:grouping val="standard"/>
        <c:varyColors val="0"/>
        <c:ser>
          <c:idx val="0"/>
          <c:order val="0"/>
          <c:cat>
            <c:strRef>
              <c:f>'CA-SUTI Rate'!$B$35:$E$35</c:f>
              <c:strCache>
                <c:ptCount val="4"/>
                <c:pt idx="0">
                  <c:v>Q2 2014</c:v>
                </c:pt>
                <c:pt idx="1">
                  <c:v>Q3 2014</c:v>
                </c:pt>
                <c:pt idx="2">
                  <c:v>Q4 2014</c:v>
                </c:pt>
                <c:pt idx="3">
                  <c:v>Q1 2015</c:v>
                </c:pt>
              </c:strCache>
            </c:strRef>
          </c:cat>
          <c:val>
            <c:numRef>
              <c:f>'CA-SUTI Rate'!$B$38:$E$38</c:f>
              <c:numCache>
                <c:formatCode>0.00</c:formatCode>
                <c:ptCount val="4"/>
                <c:pt idx="0">
                  <c:v>23.52941176470588</c:v>
                </c:pt>
                <c:pt idx="1">
                  <c:v>27.27272727272727</c:v>
                </c:pt>
                <c:pt idx="2">
                  <c:v>41.666666666666664</c:v>
                </c:pt>
                <c:pt idx="3">
                  <c:v>100</c:v>
                </c:pt>
              </c:numCache>
            </c:numRef>
          </c:val>
          <c:smooth val="0"/>
        </c:ser>
        <c:dLbls>
          <c:showLegendKey val="0"/>
          <c:showVal val="0"/>
          <c:showCatName val="0"/>
          <c:showSerName val="0"/>
          <c:showPercent val="0"/>
          <c:showBubbleSize val="0"/>
        </c:dLbls>
        <c:marker val="1"/>
        <c:smooth val="0"/>
        <c:axId val="85534976"/>
        <c:axId val="85565824"/>
      </c:lineChart>
      <c:catAx>
        <c:axId val="85534976"/>
        <c:scaling>
          <c:orientation val="minMax"/>
        </c:scaling>
        <c:delete val="0"/>
        <c:axPos val="b"/>
        <c:title>
          <c:tx>
            <c:rich>
              <a:bodyPr/>
              <a:lstStyle/>
              <a:p>
                <a:pPr>
                  <a:defRPr sz="1200"/>
                </a:pPr>
                <a:r>
                  <a:rPr lang="en-US" sz="1200"/>
                  <a:t>Quarter</a:t>
                </a:r>
              </a:p>
            </c:rich>
          </c:tx>
          <c:overlay val="0"/>
        </c:title>
        <c:numFmt formatCode="[$-409]mmm\-yy;@" sourceLinked="1"/>
        <c:majorTickMark val="out"/>
        <c:minorTickMark val="none"/>
        <c:tickLblPos val="nextTo"/>
        <c:txPr>
          <a:bodyPr/>
          <a:lstStyle/>
          <a:p>
            <a:pPr>
              <a:defRPr sz="1200"/>
            </a:pPr>
            <a:endParaRPr lang="en-US"/>
          </a:p>
        </c:txPr>
        <c:crossAx val="85565824"/>
        <c:crosses val="autoZero"/>
        <c:auto val="1"/>
        <c:lblAlgn val="ctr"/>
        <c:lblOffset val="100"/>
        <c:noMultiLvlLbl val="0"/>
      </c:catAx>
      <c:valAx>
        <c:axId val="85565824"/>
        <c:scaling>
          <c:orientation val="minMax"/>
        </c:scaling>
        <c:delete val="0"/>
        <c:axPos val="l"/>
        <c:majorGridlines/>
        <c:title>
          <c:tx>
            <c:rich>
              <a:bodyPr rot="-5400000" vert="horz"/>
              <a:lstStyle/>
              <a:p>
                <a:pPr>
                  <a:defRPr sz="1200"/>
                </a:pPr>
                <a:r>
                  <a:rPr lang="en-US" sz="1200"/>
                  <a:t>CA-SUTI Rate (# CA-SUTIs/# Catheter</a:t>
                </a:r>
                <a:r>
                  <a:rPr lang="en-US" sz="1200" baseline="0"/>
                  <a:t> Days)*1,000</a:t>
                </a:r>
                <a:endParaRPr lang="en-US" sz="1200"/>
              </a:p>
            </c:rich>
          </c:tx>
          <c:overlay val="0"/>
        </c:title>
        <c:numFmt formatCode="0" sourceLinked="0"/>
        <c:majorTickMark val="out"/>
        <c:minorTickMark val="none"/>
        <c:tickLblPos val="nextTo"/>
        <c:txPr>
          <a:bodyPr/>
          <a:lstStyle/>
          <a:p>
            <a:pPr>
              <a:defRPr sz="1200"/>
            </a:pPr>
            <a:endParaRPr lang="en-US"/>
          </a:p>
        </c:txPr>
        <c:crossAx val="8553497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Urinary Catheter Utilization</a:t>
            </a:r>
            <a:r>
              <a:rPr lang="en-US" baseline="0"/>
              <a:t> Ratio - Monthly </a:t>
            </a:r>
            <a:endParaRPr lang="en-US"/>
          </a:p>
        </c:rich>
      </c:tx>
      <c:overlay val="0"/>
    </c:title>
    <c:autoTitleDeleted val="0"/>
    <c:plotArea>
      <c:layout/>
      <c:lineChart>
        <c:grouping val="standard"/>
        <c:varyColors val="0"/>
        <c:ser>
          <c:idx val="2"/>
          <c:order val="0"/>
          <c:spPr>
            <a:ln>
              <a:solidFill>
                <a:schemeClr val="accent1"/>
              </a:solidFill>
            </a:ln>
          </c:spPr>
          <c:marker>
            <c:symbol val="square"/>
            <c:size val="7"/>
            <c:spPr>
              <a:solidFill>
                <a:schemeClr val="accent1"/>
              </a:solidFill>
              <a:ln>
                <a:solidFill>
                  <a:schemeClr val="accent1"/>
                </a:solidFill>
              </a:ln>
            </c:spPr>
          </c:marker>
          <c:cat>
            <c:numRef>
              <c:f>'CA-SUTI Rate'!$B$2:$M$2</c:f>
              <c:numCache>
                <c:formatCode>[$-409]mmm\-yy;@</c:formatCode>
                <c:ptCount val="12"/>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numCache>
            </c:numRef>
          </c:cat>
          <c:val>
            <c:numRef>
              <c:f>'Cath Device-Utiliz Ratio'!$B$5:$M$5</c:f>
              <c:numCache>
                <c:formatCode>0.00</c:formatCode>
                <c:ptCount val="12"/>
                <c:pt idx="0">
                  <c:v>0.53921568627450978</c:v>
                </c:pt>
                <c:pt idx="1">
                  <c:v>0.44262295081967212</c:v>
                </c:pt>
                <c:pt idx="2">
                  <c:v>0.55454545454545456</c:v>
                </c:pt>
                <c:pt idx="3">
                  <c:v>0.375</c:v>
                </c:pt>
                <c:pt idx="4">
                  <c:v>0.22857142857142856</c:v>
                </c:pt>
                <c:pt idx="5">
                  <c:v>0.29126213592233008</c:v>
                </c:pt>
                <c:pt idx="6">
                  <c:v>0.16129032258064516</c:v>
                </c:pt>
                <c:pt idx="7">
                  <c:v>0.176056338028169</c:v>
                </c:pt>
                <c:pt idx="8">
                  <c:v>0.15714285714285714</c:v>
                </c:pt>
                <c:pt idx="9">
                  <c:v>0.13815789473684212</c:v>
                </c:pt>
                <c:pt idx="10">
                  <c:v>0.14074074074074075</c:v>
                </c:pt>
                <c:pt idx="11">
                  <c:v>0.15384615384615385</c:v>
                </c:pt>
              </c:numCache>
            </c:numRef>
          </c:val>
          <c:smooth val="0"/>
        </c:ser>
        <c:dLbls>
          <c:showLegendKey val="0"/>
          <c:showVal val="0"/>
          <c:showCatName val="0"/>
          <c:showSerName val="0"/>
          <c:showPercent val="0"/>
          <c:showBubbleSize val="0"/>
        </c:dLbls>
        <c:marker val="1"/>
        <c:smooth val="0"/>
        <c:axId val="85967232"/>
        <c:axId val="85969536"/>
      </c:lineChart>
      <c:dateAx>
        <c:axId val="85967232"/>
        <c:scaling>
          <c:orientation val="minMax"/>
        </c:scaling>
        <c:delete val="0"/>
        <c:axPos val="b"/>
        <c:title>
          <c:tx>
            <c:rich>
              <a:bodyPr/>
              <a:lstStyle/>
              <a:p>
                <a:pPr>
                  <a:defRPr sz="1200"/>
                </a:pPr>
                <a:r>
                  <a:rPr lang="en-US" sz="1200"/>
                  <a:t>Month</a:t>
                </a:r>
              </a:p>
            </c:rich>
          </c:tx>
          <c:overlay val="0"/>
        </c:title>
        <c:numFmt formatCode="[$-409]mmm\-yy;@" sourceLinked="1"/>
        <c:majorTickMark val="out"/>
        <c:minorTickMark val="none"/>
        <c:tickLblPos val="nextTo"/>
        <c:txPr>
          <a:bodyPr/>
          <a:lstStyle/>
          <a:p>
            <a:pPr>
              <a:defRPr sz="1200"/>
            </a:pPr>
            <a:endParaRPr lang="en-US"/>
          </a:p>
        </c:txPr>
        <c:crossAx val="85969536"/>
        <c:crosses val="autoZero"/>
        <c:auto val="1"/>
        <c:lblOffset val="100"/>
        <c:baseTimeUnit val="months"/>
      </c:dateAx>
      <c:valAx>
        <c:axId val="85969536"/>
        <c:scaling>
          <c:orientation val="minMax"/>
        </c:scaling>
        <c:delete val="0"/>
        <c:axPos val="l"/>
        <c:majorGridlines/>
        <c:title>
          <c:tx>
            <c:rich>
              <a:bodyPr rot="-5400000" vert="horz"/>
              <a:lstStyle/>
              <a:p>
                <a:pPr>
                  <a:defRPr sz="1200"/>
                </a:pPr>
                <a:r>
                  <a:rPr lang="en-US" sz="1200"/>
                  <a:t>UCUR (# Catheter Days/# Resident Days)</a:t>
                </a:r>
              </a:p>
            </c:rich>
          </c:tx>
          <c:overlay val="0"/>
        </c:title>
        <c:numFmt formatCode="0.00" sourceLinked="0"/>
        <c:majorTickMark val="out"/>
        <c:minorTickMark val="none"/>
        <c:tickLblPos val="nextTo"/>
        <c:crossAx val="85967232"/>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Urinary Catheter Utilization Ratio - Quarterly</a:t>
            </a:r>
          </a:p>
        </c:rich>
      </c:tx>
      <c:layout>
        <c:manualLayout>
          <c:xMode val="edge"/>
          <c:yMode val="edge"/>
          <c:x val="0.26238356861017337"/>
          <c:y val="2.0134226667907786E-2"/>
        </c:manualLayout>
      </c:layout>
      <c:overlay val="0"/>
    </c:title>
    <c:autoTitleDeleted val="0"/>
    <c:plotArea>
      <c:layout/>
      <c:lineChart>
        <c:grouping val="standard"/>
        <c:varyColors val="0"/>
        <c:ser>
          <c:idx val="0"/>
          <c:order val="0"/>
          <c:cat>
            <c:strRef>
              <c:f>'CA-SUTI Rate'!$B$35:$E$35</c:f>
              <c:strCache>
                <c:ptCount val="4"/>
                <c:pt idx="0">
                  <c:v>Q2 2014</c:v>
                </c:pt>
                <c:pt idx="1">
                  <c:v>Q3 2014</c:v>
                </c:pt>
                <c:pt idx="2">
                  <c:v>Q4 2014</c:v>
                </c:pt>
                <c:pt idx="3">
                  <c:v>Q1 2015</c:v>
                </c:pt>
              </c:strCache>
            </c:strRef>
          </c:cat>
          <c:val>
            <c:numRef>
              <c:f>'Cath Device-Utiliz Ratio'!$B$38:$E$38</c:f>
              <c:numCache>
                <c:formatCode>0.00</c:formatCode>
                <c:ptCount val="4"/>
                <c:pt idx="0">
                  <c:v>0.50898203592814373</c:v>
                </c:pt>
                <c:pt idx="1">
                  <c:v>0.29649595687331537</c:v>
                </c:pt>
                <c:pt idx="2">
                  <c:v>0.16475972540045766</c:v>
                </c:pt>
                <c:pt idx="3">
                  <c:v>0.14388489208633093</c:v>
                </c:pt>
              </c:numCache>
            </c:numRef>
          </c:val>
          <c:smooth val="0"/>
        </c:ser>
        <c:dLbls>
          <c:showLegendKey val="0"/>
          <c:showVal val="0"/>
          <c:showCatName val="0"/>
          <c:showSerName val="0"/>
          <c:showPercent val="0"/>
          <c:showBubbleSize val="0"/>
        </c:dLbls>
        <c:marker val="1"/>
        <c:smooth val="0"/>
        <c:axId val="86141568"/>
        <c:axId val="86143744"/>
      </c:lineChart>
      <c:catAx>
        <c:axId val="86141568"/>
        <c:scaling>
          <c:orientation val="minMax"/>
        </c:scaling>
        <c:delete val="0"/>
        <c:axPos val="b"/>
        <c:title>
          <c:tx>
            <c:rich>
              <a:bodyPr/>
              <a:lstStyle/>
              <a:p>
                <a:pPr>
                  <a:defRPr sz="1200"/>
                </a:pPr>
                <a:r>
                  <a:rPr lang="en-US" sz="1200"/>
                  <a:t>Quarter</a:t>
                </a:r>
              </a:p>
            </c:rich>
          </c:tx>
          <c:overlay val="0"/>
        </c:title>
        <c:numFmt formatCode="[$-409]mmm\-yy;@" sourceLinked="1"/>
        <c:majorTickMark val="out"/>
        <c:minorTickMark val="none"/>
        <c:tickLblPos val="nextTo"/>
        <c:txPr>
          <a:bodyPr/>
          <a:lstStyle/>
          <a:p>
            <a:pPr>
              <a:defRPr sz="1200"/>
            </a:pPr>
            <a:endParaRPr lang="en-US"/>
          </a:p>
        </c:txPr>
        <c:crossAx val="86143744"/>
        <c:crosses val="autoZero"/>
        <c:auto val="1"/>
        <c:lblAlgn val="ctr"/>
        <c:lblOffset val="100"/>
        <c:noMultiLvlLbl val="0"/>
      </c:catAx>
      <c:valAx>
        <c:axId val="86143744"/>
        <c:scaling>
          <c:orientation val="minMax"/>
        </c:scaling>
        <c:delete val="0"/>
        <c:axPos val="l"/>
        <c:majorGridlines/>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mn-lt"/>
                    <a:ea typeface="+mn-ea"/>
                    <a:cs typeface="+mn-cs"/>
                  </a:defRPr>
                </a:pPr>
                <a:r>
                  <a:rPr lang="en-US" sz="1200" b="1" i="0" baseline="0">
                    <a:effectLst/>
                  </a:rPr>
                  <a:t>UCUR (# Catheter Days/# Resident Days)</a:t>
                </a:r>
                <a:endParaRPr lang="en-US" sz="1200">
                  <a:effectLst/>
                </a:endParaRPr>
              </a:p>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mn-lt"/>
                    <a:ea typeface="+mn-ea"/>
                    <a:cs typeface="+mn-cs"/>
                  </a:defRPr>
                </a:pPr>
                <a:endParaRPr lang="en-US" sz="1200"/>
              </a:p>
            </c:rich>
          </c:tx>
          <c:overlay val="0"/>
        </c:title>
        <c:numFmt formatCode="0.00" sourceLinked="0"/>
        <c:majorTickMark val="out"/>
        <c:minorTickMark val="none"/>
        <c:tickLblPos val="nextTo"/>
        <c:txPr>
          <a:bodyPr/>
          <a:lstStyle/>
          <a:p>
            <a:pPr>
              <a:defRPr sz="1200"/>
            </a:pPr>
            <a:endParaRPr lang="en-US"/>
          </a:p>
        </c:txPr>
        <c:crossAx val="86141568"/>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a:t>Symptomatic UTI Monthly Rate</a:t>
            </a:r>
          </a:p>
        </c:rich>
      </c:tx>
      <c:overlay val="0"/>
    </c:title>
    <c:autoTitleDeleted val="0"/>
    <c:plotArea>
      <c:layout/>
      <c:lineChart>
        <c:grouping val="standard"/>
        <c:varyColors val="0"/>
        <c:ser>
          <c:idx val="2"/>
          <c:order val="0"/>
          <c:spPr>
            <a:ln>
              <a:solidFill>
                <a:schemeClr val="accent1"/>
              </a:solidFill>
            </a:ln>
          </c:spPr>
          <c:marker>
            <c:symbol val="square"/>
            <c:size val="7"/>
            <c:spPr>
              <a:solidFill>
                <a:schemeClr val="accent1"/>
              </a:solidFill>
              <a:ln>
                <a:solidFill>
                  <a:schemeClr val="accent1"/>
                </a:solidFill>
              </a:ln>
            </c:spPr>
          </c:marker>
          <c:cat>
            <c:numRef>
              <c:f>'CA-SUTI Rate'!$B$2:$M$2</c:f>
              <c:numCache>
                <c:formatCode>[$-409]mmm\-yy;@</c:formatCode>
                <c:ptCount val="12"/>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numCache>
            </c:numRef>
          </c:cat>
          <c:val>
            <c:numRef>
              <c:f>'SUTI Rate'!$B$6:$M$6</c:f>
              <c:numCache>
                <c:formatCode>0.00</c:formatCode>
                <c:ptCount val="12"/>
                <c:pt idx="0">
                  <c:v>85.106382978723403</c:v>
                </c:pt>
                <c:pt idx="1">
                  <c:v>29.411764705882351</c:v>
                </c:pt>
                <c:pt idx="2">
                  <c:v>102.04081632653062</c:v>
                </c:pt>
                <c:pt idx="3">
                  <c:v>0</c:v>
                </c:pt>
                <c:pt idx="4">
                  <c:v>18.518518518518519</c:v>
                </c:pt>
                <c:pt idx="5">
                  <c:v>27.397260273972602</c:v>
                </c:pt>
                <c:pt idx="6">
                  <c:v>7.6923076923076925</c:v>
                </c:pt>
                <c:pt idx="7">
                  <c:v>8.5470085470085486</c:v>
                </c:pt>
                <c:pt idx="8">
                  <c:v>16.949152542372882</c:v>
                </c:pt>
                <c:pt idx="9">
                  <c:v>0</c:v>
                </c:pt>
                <c:pt idx="10">
                  <c:v>17.241379310344826</c:v>
                </c:pt>
                <c:pt idx="11">
                  <c:v>0</c:v>
                </c:pt>
              </c:numCache>
            </c:numRef>
          </c:val>
          <c:smooth val="0"/>
        </c:ser>
        <c:dLbls>
          <c:showLegendKey val="0"/>
          <c:showVal val="0"/>
          <c:showCatName val="0"/>
          <c:showSerName val="0"/>
          <c:showPercent val="0"/>
          <c:showBubbleSize val="0"/>
        </c:dLbls>
        <c:marker val="1"/>
        <c:smooth val="0"/>
        <c:axId val="86010112"/>
        <c:axId val="86024960"/>
      </c:lineChart>
      <c:dateAx>
        <c:axId val="86010112"/>
        <c:scaling>
          <c:orientation val="minMax"/>
        </c:scaling>
        <c:delete val="0"/>
        <c:axPos val="b"/>
        <c:title>
          <c:tx>
            <c:rich>
              <a:bodyPr/>
              <a:lstStyle/>
              <a:p>
                <a:pPr>
                  <a:defRPr/>
                </a:pPr>
                <a:r>
                  <a:rPr lang="en-US"/>
                  <a:t>Month</a:t>
                </a:r>
              </a:p>
            </c:rich>
          </c:tx>
          <c:overlay val="0"/>
        </c:title>
        <c:numFmt formatCode="[$-409]mmm\-yy;@" sourceLinked="1"/>
        <c:majorTickMark val="out"/>
        <c:minorTickMark val="none"/>
        <c:tickLblPos val="nextTo"/>
        <c:crossAx val="86024960"/>
        <c:crosses val="autoZero"/>
        <c:auto val="1"/>
        <c:lblOffset val="100"/>
        <c:baseTimeUnit val="months"/>
      </c:dateAx>
      <c:valAx>
        <c:axId val="86024960"/>
        <c:scaling>
          <c:orientation val="minMax"/>
        </c:scaling>
        <c:delete val="0"/>
        <c:axPos val="l"/>
        <c:majorGridlines/>
        <c:title>
          <c:tx>
            <c:rich>
              <a:bodyPr rot="-5400000" vert="horz"/>
              <a:lstStyle/>
              <a:p>
                <a:pPr>
                  <a:defRPr/>
                </a:pPr>
                <a:r>
                  <a:rPr lang="en-US"/>
                  <a:t>SUTI Rate (# SUTIs/(# Resident Days - # Catheter Days)*1,000</a:t>
                </a:r>
              </a:p>
            </c:rich>
          </c:tx>
          <c:overlay val="0"/>
        </c:title>
        <c:numFmt formatCode="0" sourceLinked="0"/>
        <c:majorTickMark val="out"/>
        <c:minorTickMark val="none"/>
        <c:tickLblPos val="nextTo"/>
        <c:crossAx val="86010112"/>
        <c:crosses val="autoZero"/>
        <c:crossBetween val="between"/>
      </c:valAx>
    </c:plotArea>
    <c:plotVisOnly val="1"/>
    <c:dispBlanksAs val="gap"/>
    <c:showDLblsOverMax val="0"/>
  </c:chart>
  <c:txPr>
    <a:bodyPr/>
    <a:lstStyle/>
    <a:p>
      <a:pPr>
        <a:defRPr sz="105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t>
            </a:r>
            <a:r>
              <a:rPr lang="en-US" baseline="0"/>
              <a:t>ymptomatic UTI Quarterly Rate</a:t>
            </a:r>
            <a:endParaRPr lang="en-US"/>
          </a:p>
        </c:rich>
      </c:tx>
      <c:overlay val="0"/>
    </c:title>
    <c:autoTitleDeleted val="0"/>
    <c:plotArea>
      <c:layout/>
      <c:lineChart>
        <c:grouping val="standard"/>
        <c:varyColors val="0"/>
        <c:ser>
          <c:idx val="0"/>
          <c:order val="0"/>
          <c:cat>
            <c:strRef>
              <c:f>'CA-SUTI Rate'!$B$35:$E$35</c:f>
              <c:strCache>
                <c:ptCount val="4"/>
                <c:pt idx="0">
                  <c:v>Q2 2014</c:v>
                </c:pt>
                <c:pt idx="1">
                  <c:v>Q3 2014</c:v>
                </c:pt>
                <c:pt idx="2">
                  <c:v>Q4 2014</c:v>
                </c:pt>
                <c:pt idx="3">
                  <c:v>Q1 2015</c:v>
                </c:pt>
              </c:strCache>
            </c:strRef>
          </c:cat>
          <c:val>
            <c:numRef>
              <c:f>'SUTI Rate'!$B$41:$E$41</c:f>
              <c:numCache>
                <c:formatCode>0.00</c:formatCode>
                <c:ptCount val="4"/>
                <c:pt idx="0">
                  <c:v>67.073170731707322</c:v>
                </c:pt>
                <c:pt idx="1">
                  <c:v>15.325670498084291</c:v>
                </c:pt>
                <c:pt idx="2">
                  <c:v>10.95890410958904</c:v>
                </c:pt>
                <c:pt idx="3">
                  <c:v>5.6022408963585431</c:v>
                </c:pt>
              </c:numCache>
            </c:numRef>
          </c:val>
          <c:smooth val="0"/>
        </c:ser>
        <c:dLbls>
          <c:showLegendKey val="0"/>
          <c:showVal val="0"/>
          <c:showCatName val="0"/>
          <c:showSerName val="0"/>
          <c:showPercent val="0"/>
          <c:showBubbleSize val="0"/>
        </c:dLbls>
        <c:marker val="1"/>
        <c:smooth val="0"/>
        <c:axId val="87438464"/>
        <c:axId val="87440384"/>
      </c:lineChart>
      <c:catAx>
        <c:axId val="87438464"/>
        <c:scaling>
          <c:orientation val="minMax"/>
        </c:scaling>
        <c:delete val="0"/>
        <c:axPos val="b"/>
        <c:title>
          <c:tx>
            <c:rich>
              <a:bodyPr/>
              <a:lstStyle/>
              <a:p>
                <a:pPr>
                  <a:defRPr sz="1050"/>
                </a:pPr>
                <a:r>
                  <a:rPr lang="en-US" sz="1050"/>
                  <a:t>Quarter</a:t>
                </a:r>
              </a:p>
            </c:rich>
          </c:tx>
          <c:overlay val="0"/>
        </c:title>
        <c:numFmt formatCode="[$-409]mmm\-yy;@" sourceLinked="1"/>
        <c:majorTickMark val="out"/>
        <c:minorTickMark val="none"/>
        <c:tickLblPos val="nextTo"/>
        <c:txPr>
          <a:bodyPr/>
          <a:lstStyle/>
          <a:p>
            <a:pPr>
              <a:defRPr sz="1050"/>
            </a:pPr>
            <a:endParaRPr lang="en-US"/>
          </a:p>
        </c:txPr>
        <c:crossAx val="87440384"/>
        <c:crosses val="autoZero"/>
        <c:auto val="1"/>
        <c:lblAlgn val="ctr"/>
        <c:lblOffset val="100"/>
        <c:noMultiLvlLbl val="0"/>
      </c:catAx>
      <c:valAx>
        <c:axId val="87440384"/>
        <c:scaling>
          <c:orientation val="minMax"/>
        </c:scaling>
        <c:delete val="0"/>
        <c:axPos val="l"/>
        <c:majorGridlines/>
        <c:title>
          <c:tx>
            <c:rich>
              <a:bodyPr rot="-5400000" vert="horz"/>
              <a:lstStyle/>
              <a:p>
                <a:pPr>
                  <a:defRPr sz="1050"/>
                </a:pPr>
                <a:r>
                  <a:rPr lang="en-US" sz="1050" b="1" i="0" baseline="0">
                    <a:effectLst/>
                    <a:latin typeface="+mn-lt"/>
                  </a:rPr>
                  <a:t>SUTI Rate (# SUTIs/(# Resident </a:t>
                </a:r>
                <a:r>
                  <a:rPr lang="en-US" sz="1050" b="1" i="0" u="none" strike="noStrike" baseline="0">
                    <a:effectLst/>
                  </a:rPr>
                  <a:t>Days - </a:t>
                </a:r>
                <a:r>
                  <a:rPr lang="en-US" sz="1050" b="1" i="0" baseline="0">
                    <a:effectLst/>
                    <a:latin typeface="+mn-lt"/>
                  </a:rPr>
                  <a:t># Catheter Days)*1,000</a:t>
                </a:r>
                <a:endParaRPr lang="en-US" sz="1050">
                  <a:effectLst/>
                  <a:latin typeface="+mn-lt"/>
                </a:endParaRPr>
              </a:p>
            </c:rich>
          </c:tx>
          <c:overlay val="0"/>
        </c:title>
        <c:numFmt formatCode="0" sourceLinked="0"/>
        <c:majorTickMark val="out"/>
        <c:minorTickMark val="none"/>
        <c:tickLblPos val="nextTo"/>
        <c:txPr>
          <a:bodyPr/>
          <a:lstStyle/>
          <a:p>
            <a:pPr>
              <a:defRPr sz="1050"/>
            </a:pPr>
            <a:endParaRPr lang="en-US"/>
          </a:p>
        </c:txPr>
        <c:crossAx val="87438464"/>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CRE Monthly Rate</a:t>
            </a:r>
            <a:endParaRPr lang="en-US"/>
          </a:p>
        </c:rich>
      </c:tx>
      <c:overlay val="0"/>
    </c:title>
    <c:autoTitleDeleted val="0"/>
    <c:plotArea>
      <c:layout/>
      <c:lineChart>
        <c:grouping val="standard"/>
        <c:varyColors val="0"/>
        <c:ser>
          <c:idx val="2"/>
          <c:order val="0"/>
          <c:spPr>
            <a:ln>
              <a:solidFill>
                <a:schemeClr val="accent1"/>
              </a:solidFill>
            </a:ln>
          </c:spPr>
          <c:marker>
            <c:symbol val="square"/>
            <c:size val="7"/>
            <c:spPr>
              <a:solidFill>
                <a:schemeClr val="accent1"/>
              </a:solidFill>
              <a:ln>
                <a:solidFill>
                  <a:schemeClr val="accent1"/>
                </a:solidFill>
              </a:ln>
            </c:spPr>
          </c:marker>
          <c:cat>
            <c:numRef>
              <c:f>'CA-SUTI Rate'!$B$2:$M$2</c:f>
              <c:numCache>
                <c:formatCode>[$-409]mmm\-yy;@</c:formatCode>
                <c:ptCount val="12"/>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numCache>
            </c:numRef>
          </c:cat>
          <c:val>
            <c:numRef>
              <c:f>'CRE Rate'!$B$7:$M$7</c:f>
              <c:numCache>
                <c:formatCode>0.00</c:formatCode>
                <c:ptCount val="12"/>
                <c:pt idx="0">
                  <c:v>4.1322314049586781</c:v>
                </c:pt>
                <c:pt idx="1">
                  <c:v>7.1428571428571423</c:v>
                </c:pt>
                <c:pt idx="2">
                  <c:v>0</c:v>
                </c:pt>
                <c:pt idx="3">
                  <c:v>3.5460992907801416</c:v>
                </c:pt>
                <c:pt idx="4">
                  <c:v>0</c:v>
                </c:pt>
                <c:pt idx="5">
                  <c:v>0</c:v>
                </c:pt>
                <c:pt idx="6">
                  <c:v>3.7037037037037037</c:v>
                </c:pt>
                <c:pt idx="7">
                  <c:v>3.5460992907801416</c:v>
                </c:pt>
                <c:pt idx="8">
                  <c:v>3.6363636363636362</c:v>
                </c:pt>
                <c:pt idx="9">
                  <c:v>3.6363636363636362</c:v>
                </c:pt>
                <c:pt idx="10">
                  <c:v>0</c:v>
                </c:pt>
                <c:pt idx="11">
                  <c:v>7.1684587813620073</c:v>
                </c:pt>
              </c:numCache>
            </c:numRef>
          </c:val>
          <c:smooth val="0"/>
        </c:ser>
        <c:dLbls>
          <c:showLegendKey val="0"/>
          <c:showVal val="0"/>
          <c:showCatName val="0"/>
          <c:showSerName val="0"/>
          <c:showPercent val="0"/>
          <c:showBubbleSize val="0"/>
        </c:dLbls>
        <c:marker val="1"/>
        <c:smooth val="0"/>
        <c:axId val="91699840"/>
        <c:axId val="91702400"/>
      </c:lineChart>
      <c:dateAx>
        <c:axId val="91699840"/>
        <c:scaling>
          <c:orientation val="minMax"/>
        </c:scaling>
        <c:delete val="0"/>
        <c:axPos val="b"/>
        <c:title>
          <c:tx>
            <c:rich>
              <a:bodyPr/>
              <a:lstStyle/>
              <a:p>
                <a:pPr>
                  <a:defRPr sz="1100"/>
                </a:pPr>
                <a:r>
                  <a:rPr lang="en-US" sz="1100"/>
                  <a:t>Month</a:t>
                </a:r>
              </a:p>
            </c:rich>
          </c:tx>
          <c:overlay val="0"/>
        </c:title>
        <c:numFmt formatCode="[$-409]mmm\-yy;@" sourceLinked="1"/>
        <c:majorTickMark val="out"/>
        <c:minorTickMark val="none"/>
        <c:tickLblPos val="nextTo"/>
        <c:txPr>
          <a:bodyPr/>
          <a:lstStyle/>
          <a:p>
            <a:pPr>
              <a:defRPr sz="1100"/>
            </a:pPr>
            <a:endParaRPr lang="en-US"/>
          </a:p>
        </c:txPr>
        <c:crossAx val="91702400"/>
        <c:crosses val="autoZero"/>
        <c:auto val="1"/>
        <c:lblOffset val="100"/>
        <c:baseTimeUnit val="months"/>
      </c:dateAx>
      <c:valAx>
        <c:axId val="91702400"/>
        <c:scaling>
          <c:orientation val="minMax"/>
        </c:scaling>
        <c:delete val="0"/>
        <c:axPos val="l"/>
        <c:majorGridlines/>
        <c:title>
          <c:tx>
            <c:rich>
              <a:bodyPr rot="-5400000" vert="horz"/>
              <a:lstStyle/>
              <a:p>
                <a:pPr>
                  <a:defRPr sz="1100"/>
                </a:pPr>
                <a:r>
                  <a:rPr lang="en-US" sz="1100"/>
                  <a:t>Rate (Total</a:t>
                </a:r>
                <a:r>
                  <a:rPr lang="en-US" sz="1100" baseline="0"/>
                  <a:t> # CRE LabIDs/# Resident Days)*1000</a:t>
                </a:r>
                <a:endParaRPr lang="en-US" sz="1100"/>
              </a:p>
            </c:rich>
          </c:tx>
          <c:layout>
            <c:manualLayout>
              <c:xMode val="edge"/>
              <c:yMode val="edge"/>
              <c:x val="1.3921111993579968E-2"/>
              <c:y val="7.570708111747812E-2"/>
            </c:manualLayout>
          </c:layout>
          <c:overlay val="0"/>
        </c:title>
        <c:numFmt formatCode="0" sourceLinked="0"/>
        <c:majorTickMark val="out"/>
        <c:minorTickMark val="none"/>
        <c:tickLblPos val="nextTo"/>
        <c:txPr>
          <a:bodyPr/>
          <a:lstStyle/>
          <a:p>
            <a:pPr>
              <a:defRPr sz="1100"/>
            </a:pPr>
            <a:endParaRPr lang="en-US"/>
          </a:p>
        </c:txPr>
        <c:crossAx val="91699840"/>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CRE </a:t>
            </a:r>
            <a:r>
              <a:rPr lang="en-US" baseline="0"/>
              <a:t>Quarterly Rate</a:t>
            </a:r>
            <a:endParaRPr lang="en-US"/>
          </a:p>
        </c:rich>
      </c:tx>
      <c:overlay val="0"/>
    </c:title>
    <c:autoTitleDeleted val="0"/>
    <c:plotArea>
      <c:layout/>
      <c:lineChart>
        <c:grouping val="standard"/>
        <c:varyColors val="0"/>
        <c:ser>
          <c:idx val="0"/>
          <c:order val="0"/>
          <c:cat>
            <c:strRef>
              <c:f>'CA-SUTI Rate'!$B$35:$E$35</c:f>
              <c:strCache>
                <c:ptCount val="4"/>
                <c:pt idx="0">
                  <c:v>Q2 2014</c:v>
                </c:pt>
                <c:pt idx="1">
                  <c:v>Q3 2014</c:v>
                </c:pt>
                <c:pt idx="2">
                  <c:v>Q4 2014</c:v>
                </c:pt>
                <c:pt idx="3">
                  <c:v>Q1 2015</c:v>
                </c:pt>
              </c:strCache>
            </c:strRef>
          </c:cat>
          <c:val>
            <c:numRef>
              <c:f>'CRE Rate'!$B$39:$E$39</c:f>
              <c:numCache>
                <c:formatCode>0.00</c:formatCode>
                <c:ptCount val="4"/>
                <c:pt idx="0">
                  <c:v>3.7688442211055273</c:v>
                </c:pt>
                <c:pt idx="1">
                  <c:v>1.1976047904191616</c:v>
                </c:pt>
                <c:pt idx="2">
                  <c:v>3.6275695284159615</c:v>
                </c:pt>
                <c:pt idx="3">
                  <c:v>3.6231884057971016</c:v>
                </c:pt>
              </c:numCache>
            </c:numRef>
          </c:val>
          <c:smooth val="0"/>
        </c:ser>
        <c:dLbls>
          <c:showLegendKey val="0"/>
          <c:showVal val="0"/>
          <c:showCatName val="0"/>
          <c:showSerName val="0"/>
          <c:showPercent val="0"/>
          <c:showBubbleSize val="0"/>
        </c:dLbls>
        <c:marker val="1"/>
        <c:smooth val="0"/>
        <c:axId val="91716608"/>
        <c:axId val="87368832"/>
      </c:lineChart>
      <c:catAx>
        <c:axId val="91716608"/>
        <c:scaling>
          <c:orientation val="minMax"/>
        </c:scaling>
        <c:delete val="0"/>
        <c:axPos val="b"/>
        <c:title>
          <c:tx>
            <c:rich>
              <a:bodyPr/>
              <a:lstStyle/>
              <a:p>
                <a:pPr>
                  <a:defRPr sz="1100"/>
                </a:pPr>
                <a:r>
                  <a:rPr lang="en-US" sz="1100"/>
                  <a:t>Quarter</a:t>
                </a:r>
              </a:p>
            </c:rich>
          </c:tx>
          <c:overlay val="0"/>
        </c:title>
        <c:numFmt formatCode="[$-409]mmm\-yy;@" sourceLinked="1"/>
        <c:majorTickMark val="out"/>
        <c:minorTickMark val="none"/>
        <c:tickLblPos val="nextTo"/>
        <c:txPr>
          <a:bodyPr/>
          <a:lstStyle/>
          <a:p>
            <a:pPr>
              <a:defRPr sz="1100"/>
            </a:pPr>
            <a:endParaRPr lang="en-US"/>
          </a:p>
        </c:txPr>
        <c:crossAx val="87368832"/>
        <c:crosses val="autoZero"/>
        <c:auto val="1"/>
        <c:lblAlgn val="ctr"/>
        <c:lblOffset val="100"/>
        <c:noMultiLvlLbl val="0"/>
      </c:catAx>
      <c:valAx>
        <c:axId val="87368832"/>
        <c:scaling>
          <c:orientation val="minMax"/>
        </c:scaling>
        <c:delete val="0"/>
        <c:axPos val="l"/>
        <c:majorGridlines/>
        <c:title>
          <c:tx>
            <c:rich>
              <a:bodyPr rot="-5400000" vert="horz"/>
              <a:lstStyle/>
              <a:p>
                <a:pPr>
                  <a:defRPr sz="1100"/>
                </a:pPr>
                <a:r>
                  <a:rPr lang="en-US" sz="1100" b="1" i="0" baseline="0">
                    <a:effectLst/>
                  </a:rPr>
                  <a:t>Rate (Total # CRE LabIDs/# Resident Days)*1000</a:t>
                </a:r>
                <a:endParaRPr lang="en-US" sz="1100">
                  <a:effectLst/>
                </a:endParaRPr>
              </a:p>
            </c:rich>
          </c:tx>
          <c:layout>
            <c:manualLayout>
              <c:xMode val="edge"/>
              <c:yMode val="edge"/>
              <c:x val="1.6975306579261863E-2"/>
              <c:y val="6.9453540529656022E-2"/>
            </c:manualLayout>
          </c:layout>
          <c:overlay val="0"/>
        </c:title>
        <c:numFmt formatCode="0" sourceLinked="0"/>
        <c:majorTickMark val="out"/>
        <c:minorTickMark val="none"/>
        <c:tickLblPos val="nextTo"/>
        <c:txPr>
          <a:bodyPr/>
          <a:lstStyle/>
          <a:p>
            <a:pPr>
              <a:defRPr sz="1100"/>
            </a:pPr>
            <a:endParaRPr lang="en-US"/>
          </a:p>
        </c:txPr>
        <c:crossAx val="91716608"/>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CDI Monthly Rate</a:t>
            </a:r>
            <a:endParaRPr lang="en-US"/>
          </a:p>
        </c:rich>
      </c:tx>
      <c:overlay val="0"/>
    </c:title>
    <c:autoTitleDeleted val="0"/>
    <c:plotArea>
      <c:layout/>
      <c:lineChart>
        <c:grouping val="standard"/>
        <c:varyColors val="0"/>
        <c:ser>
          <c:idx val="2"/>
          <c:order val="0"/>
          <c:spPr>
            <a:ln>
              <a:solidFill>
                <a:schemeClr val="accent1"/>
              </a:solidFill>
            </a:ln>
          </c:spPr>
          <c:marker>
            <c:symbol val="square"/>
            <c:size val="7"/>
            <c:spPr>
              <a:solidFill>
                <a:schemeClr val="accent1"/>
              </a:solidFill>
              <a:ln>
                <a:solidFill>
                  <a:schemeClr val="accent1"/>
                </a:solidFill>
              </a:ln>
            </c:spPr>
          </c:marker>
          <c:cat>
            <c:numRef>
              <c:f>'CA-SUTI Rate'!$B$2:$M$2</c:f>
              <c:numCache>
                <c:formatCode>[$-409]mmm\-yy;@</c:formatCode>
                <c:ptCount val="12"/>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numCache>
            </c:numRef>
          </c:cat>
          <c:val>
            <c:numRef>
              <c:f>'CDI Rate'!$B$5:$M$5</c:f>
              <c:numCache>
                <c:formatCode>0.00</c:formatCode>
                <c:ptCount val="12"/>
                <c:pt idx="0">
                  <c:v>413.22314049586777</c:v>
                </c:pt>
                <c:pt idx="1">
                  <c:v>392.85714285714283</c:v>
                </c:pt>
                <c:pt idx="2">
                  <c:v>291.97080291970804</c:v>
                </c:pt>
                <c:pt idx="3">
                  <c:v>248.22695035460995</c:v>
                </c:pt>
                <c:pt idx="4">
                  <c:v>172.41379310344828</c:v>
                </c:pt>
                <c:pt idx="5">
                  <c:v>190.11406844106463</c:v>
                </c:pt>
                <c:pt idx="6">
                  <c:v>111.11111111111111</c:v>
                </c:pt>
                <c:pt idx="7">
                  <c:v>35.460992907801419</c:v>
                </c:pt>
                <c:pt idx="8">
                  <c:v>72.727272727272734</c:v>
                </c:pt>
                <c:pt idx="9">
                  <c:v>36.363636363636367</c:v>
                </c:pt>
                <c:pt idx="10">
                  <c:v>36.496350364963504</c:v>
                </c:pt>
                <c:pt idx="11">
                  <c:v>0</c:v>
                </c:pt>
              </c:numCache>
            </c:numRef>
          </c:val>
          <c:smooth val="0"/>
        </c:ser>
        <c:dLbls>
          <c:showLegendKey val="0"/>
          <c:showVal val="0"/>
          <c:showCatName val="0"/>
          <c:showSerName val="0"/>
          <c:showPercent val="0"/>
          <c:showBubbleSize val="0"/>
        </c:dLbls>
        <c:marker val="1"/>
        <c:smooth val="0"/>
        <c:axId val="91907200"/>
        <c:axId val="91909504"/>
      </c:lineChart>
      <c:dateAx>
        <c:axId val="91907200"/>
        <c:scaling>
          <c:orientation val="minMax"/>
        </c:scaling>
        <c:delete val="0"/>
        <c:axPos val="b"/>
        <c:title>
          <c:tx>
            <c:rich>
              <a:bodyPr/>
              <a:lstStyle/>
              <a:p>
                <a:pPr>
                  <a:defRPr sz="1100"/>
                </a:pPr>
                <a:r>
                  <a:rPr lang="en-US" sz="1100"/>
                  <a:t>Month</a:t>
                </a:r>
              </a:p>
            </c:rich>
          </c:tx>
          <c:overlay val="0"/>
        </c:title>
        <c:numFmt formatCode="[$-409]mmm\-yy;@" sourceLinked="1"/>
        <c:majorTickMark val="out"/>
        <c:minorTickMark val="none"/>
        <c:tickLblPos val="nextTo"/>
        <c:txPr>
          <a:bodyPr/>
          <a:lstStyle/>
          <a:p>
            <a:pPr>
              <a:defRPr sz="1100"/>
            </a:pPr>
            <a:endParaRPr lang="en-US"/>
          </a:p>
        </c:txPr>
        <c:crossAx val="91909504"/>
        <c:crosses val="autoZero"/>
        <c:auto val="1"/>
        <c:lblOffset val="100"/>
        <c:baseTimeUnit val="months"/>
      </c:dateAx>
      <c:valAx>
        <c:axId val="91909504"/>
        <c:scaling>
          <c:orientation val="minMax"/>
        </c:scaling>
        <c:delete val="0"/>
        <c:axPos val="l"/>
        <c:majorGridlines/>
        <c:title>
          <c:tx>
            <c:rich>
              <a:bodyPr rot="-5400000" vert="horz"/>
              <a:lstStyle/>
              <a:p>
                <a:pPr>
                  <a:defRPr sz="1100"/>
                </a:pPr>
                <a:r>
                  <a:rPr lang="en-US" sz="1100"/>
                  <a:t>Rate (Total</a:t>
                </a:r>
                <a:r>
                  <a:rPr lang="en-US" sz="1100" baseline="0"/>
                  <a:t> # CDI LabIDs/# Resident Days)*10,000</a:t>
                </a:r>
                <a:endParaRPr lang="en-US" sz="1100"/>
              </a:p>
            </c:rich>
          </c:tx>
          <c:layout>
            <c:manualLayout>
              <c:xMode val="edge"/>
              <c:yMode val="edge"/>
              <c:x val="1.3921111993579968E-2"/>
              <c:y val="7.570708111747812E-2"/>
            </c:manualLayout>
          </c:layout>
          <c:overlay val="0"/>
        </c:title>
        <c:numFmt formatCode="0" sourceLinked="0"/>
        <c:majorTickMark val="out"/>
        <c:minorTickMark val="none"/>
        <c:tickLblPos val="nextTo"/>
        <c:txPr>
          <a:bodyPr/>
          <a:lstStyle/>
          <a:p>
            <a:pPr>
              <a:defRPr sz="1100"/>
            </a:pPr>
            <a:endParaRPr lang="en-US"/>
          </a:p>
        </c:txPr>
        <c:crossAx val="91907200"/>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381000</xdr:colOff>
      <xdr:row>5</xdr:row>
      <xdr:rowOff>158749</xdr:rowOff>
    </xdr:from>
    <xdr:to>
      <xdr:col>12</xdr:col>
      <xdr:colOff>539751</xdr:colOff>
      <xdr:row>32</xdr:row>
      <xdr:rowOff>21167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352424</xdr:colOff>
      <xdr:row>38</xdr:row>
      <xdr:rowOff>146049</xdr:rowOff>
    </xdr:from>
    <xdr:to>
      <xdr:col>12</xdr:col>
      <xdr:colOff>539751</xdr:colOff>
      <xdr:row>66</xdr:row>
      <xdr:rowOff>31750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5</xdr:row>
      <xdr:rowOff>158749</xdr:rowOff>
    </xdr:from>
    <xdr:to>
      <xdr:col>12</xdr:col>
      <xdr:colOff>539751</xdr:colOff>
      <xdr:row>32</xdr:row>
      <xdr:rowOff>21167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352424</xdr:colOff>
      <xdr:row>38</xdr:row>
      <xdr:rowOff>146049</xdr:rowOff>
    </xdr:from>
    <xdr:to>
      <xdr:col>12</xdr:col>
      <xdr:colOff>539751</xdr:colOff>
      <xdr:row>66</xdr:row>
      <xdr:rowOff>31750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380999</xdr:colOff>
      <xdr:row>6</xdr:row>
      <xdr:rowOff>161924</xdr:rowOff>
    </xdr:from>
    <xdr:to>
      <xdr:col>12</xdr:col>
      <xdr:colOff>514350</xdr:colOff>
      <xdr:row>33</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352424</xdr:colOff>
      <xdr:row>42</xdr:row>
      <xdr:rowOff>19050</xdr:rowOff>
    </xdr:from>
    <xdr:to>
      <xdr:col>12</xdr:col>
      <xdr:colOff>466725</xdr:colOff>
      <xdr:row>71</xdr:row>
      <xdr:rowOff>19050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380999</xdr:colOff>
      <xdr:row>8</xdr:row>
      <xdr:rowOff>0</xdr:rowOff>
    </xdr:from>
    <xdr:to>
      <xdr:col>12</xdr:col>
      <xdr:colOff>523875</xdr:colOff>
      <xdr:row>30</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352424</xdr:colOff>
      <xdr:row>40</xdr:row>
      <xdr:rowOff>19050</xdr:rowOff>
    </xdr:from>
    <xdr:to>
      <xdr:col>12</xdr:col>
      <xdr:colOff>514350</xdr:colOff>
      <xdr:row>62</xdr:row>
      <xdr:rowOff>57150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380999</xdr:colOff>
      <xdr:row>6</xdr:row>
      <xdr:rowOff>0</xdr:rowOff>
    </xdr:from>
    <xdr:to>
      <xdr:col>12</xdr:col>
      <xdr:colOff>523875</xdr:colOff>
      <xdr:row>28</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352424</xdr:colOff>
      <xdr:row>36</xdr:row>
      <xdr:rowOff>19050</xdr:rowOff>
    </xdr:from>
    <xdr:to>
      <xdr:col>12</xdr:col>
      <xdr:colOff>514350</xdr:colOff>
      <xdr:row>58</xdr:row>
      <xdr:rowOff>57150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view="pageLayout" topLeftCell="A31" zoomScaleNormal="100" workbookViewId="0">
      <selection activeCell="A4" sqref="A4"/>
    </sheetView>
  </sheetViews>
  <sheetFormatPr defaultRowHeight="13.2" x14ac:dyDescent="0.25"/>
  <cols>
    <col min="1" max="1" width="146.33203125" customWidth="1"/>
  </cols>
  <sheetData>
    <row r="1" spans="1:1" ht="26.4" x14ac:dyDescent="0.25">
      <c r="A1" s="18" t="s">
        <v>24</v>
      </c>
    </row>
    <row r="3" spans="1:1" x14ac:dyDescent="0.25">
      <c r="A3" s="17" t="s">
        <v>19</v>
      </c>
    </row>
    <row r="4" spans="1:1" ht="61.5" customHeight="1" x14ac:dyDescent="0.25">
      <c r="A4" s="19" t="s">
        <v>25</v>
      </c>
    </row>
    <row r="7" spans="1:1" x14ac:dyDescent="0.25">
      <c r="A7" s="17" t="s">
        <v>20</v>
      </c>
    </row>
    <row r="8" spans="1:1" ht="50.25" customHeight="1" x14ac:dyDescent="0.25">
      <c r="A8" s="19" t="s">
        <v>22</v>
      </c>
    </row>
    <row r="11" spans="1:1" ht="52.8" x14ac:dyDescent="0.25">
      <c r="A11" s="20" t="s">
        <v>21</v>
      </c>
    </row>
  </sheetData>
  <pageMargins left="0.7" right="0.7" top="1" bottom="0.75" header="0.3" footer="0.3"/>
  <pageSetup orientation="portrait" r:id="rId1"/>
  <headerFooter>
    <oddHeader>&amp;L&amp;"Arial,Bold"DEPARTMENT OF HEALTH SERVICES&amp;"Arial,Regular"
Division of Public Health
F-01269 (11/2014) &amp;R&amp;"Arial,Bold"STATE OF WISCONSIN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8"/>
  <sheetViews>
    <sheetView zoomScale="90" zoomScaleNormal="90" workbookViewId="0">
      <selection activeCell="O19" sqref="O19"/>
    </sheetView>
  </sheetViews>
  <sheetFormatPr defaultRowHeight="13.2" x14ac:dyDescent="0.25"/>
  <cols>
    <col min="1" max="1" width="15.33203125" customWidth="1"/>
  </cols>
  <sheetData>
    <row r="1" spans="1:16" ht="15.6" x14ac:dyDescent="0.3">
      <c r="A1" s="3" t="s">
        <v>3</v>
      </c>
      <c r="B1" s="4"/>
      <c r="C1" s="4"/>
      <c r="D1" s="4"/>
      <c r="E1" s="4"/>
      <c r="F1" s="4"/>
      <c r="G1" s="4"/>
      <c r="H1" s="4"/>
      <c r="I1" s="4"/>
      <c r="J1" s="4"/>
      <c r="K1" s="4"/>
      <c r="L1" s="4"/>
      <c r="M1" s="4"/>
    </row>
    <row r="2" spans="1:16" ht="15.6" x14ac:dyDescent="0.3">
      <c r="A2" s="5"/>
      <c r="B2" s="6">
        <v>41730</v>
      </c>
      <c r="C2" s="6">
        <f>EOMONTH(B2,0)+1</f>
        <v>41760</v>
      </c>
      <c r="D2" s="6">
        <f t="shared" ref="D2:L2" si="0">EOMONTH(C2,0)+1</f>
        <v>41791</v>
      </c>
      <c r="E2" s="6">
        <f t="shared" si="0"/>
        <v>41821</v>
      </c>
      <c r="F2" s="6">
        <f t="shared" si="0"/>
        <v>41852</v>
      </c>
      <c r="G2" s="6">
        <f t="shared" si="0"/>
        <v>41883</v>
      </c>
      <c r="H2" s="6">
        <f t="shared" si="0"/>
        <v>41913</v>
      </c>
      <c r="I2" s="6">
        <f t="shared" si="0"/>
        <v>41944</v>
      </c>
      <c r="J2" s="6">
        <f t="shared" si="0"/>
        <v>41974</v>
      </c>
      <c r="K2" s="6">
        <f t="shared" si="0"/>
        <v>42005</v>
      </c>
      <c r="L2" s="6">
        <f t="shared" si="0"/>
        <v>42036</v>
      </c>
      <c r="M2" s="6">
        <f>EOMONTH(L2,0)+1</f>
        <v>42064</v>
      </c>
    </row>
    <row r="3" spans="1:16" ht="15.6" x14ac:dyDescent="0.3">
      <c r="A3" s="12" t="s">
        <v>0</v>
      </c>
      <c r="B3" s="13">
        <v>1</v>
      </c>
      <c r="C3" s="13">
        <v>0</v>
      </c>
      <c r="D3" s="13">
        <v>3</v>
      </c>
      <c r="E3" s="13">
        <v>0</v>
      </c>
      <c r="F3" s="13">
        <v>2</v>
      </c>
      <c r="G3" s="13">
        <v>1</v>
      </c>
      <c r="H3" s="13">
        <v>1</v>
      </c>
      <c r="I3" s="13">
        <v>1</v>
      </c>
      <c r="J3" s="13">
        <v>1</v>
      </c>
      <c r="K3" s="13">
        <v>3</v>
      </c>
      <c r="L3" s="13">
        <v>2</v>
      </c>
      <c r="M3" s="13">
        <v>1</v>
      </c>
      <c r="O3" s="14"/>
      <c r="P3" t="s">
        <v>14</v>
      </c>
    </row>
    <row r="4" spans="1:16" ht="15.6" x14ac:dyDescent="0.3">
      <c r="A4" s="12" t="s">
        <v>13</v>
      </c>
      <c r="B4" s="13">
        <v>55</v>
      </c>
      <c r="C4" s="13">
        <v>54</v>
      </c>
      <c r="D4" s="13">
        <v>61</v>
      </c>
      <c r="E4" s="13">
        <v>48</v>
      </c>
      <c r="F4" s="13">
        <v>32</v>
      </c>
      <c r="G4" s="13">
        <v>30</v>
      </c>
      <c r="H4" s="13">
        <v>25</v>
      </c>
      <c r="I4" s="13">
        <v>25</v>
      </c>
      <c r="J4" s="13">
        <v>22</v>
      </c>
      <c r="K4" s="13">
        <v>21</v>
      </c>
      <c r="L4" s="13">
        <v>19</v>
      </c>
      <c r="M4" s="13">
        <v>20</v>
      </c>
    </row>
    <row r="5" spans="1:16" ht="15.6" x14ac:dyDescent="0.3">
      <c r="A5" s="7" t="s">
        <v>2</v>
      </c>
      <c r="B5" s="9">
        <f>(B3/B4)*1000</f>
        <v>18.18181818181818</v>
      </c>
      <c r="C5" s="9">
        <f t="shared" ref="C5:M5" si="1">(C3/C4)*1000</f>
        <v>0</v>
      </c>
      <c r="D5" s="9">
        <f t="shared" si="1"/>
        <v>49.180327868852459</v>
      </c>
      <c r="E5" s="9">
        <f t="shared" si="1"/>
        <v>0</v>
      </c>
      <c r="F5" s="9">
        <f t="shared" si="1"/>
        <v>62.5</v>
      </c>
      <c r="G5" s="9">
        <f t="shared" si="1"/>
        <v>33.333333333333336</v>
      </c>
      <c r="H5" s="9">
        <f t="shared" si="1"/>
        <v>40</v>
      </c>
      <c r="I5" s="9">
        <f t="shared" si="1"/>
        <v>40</v>
      </c>
      <c r="J5" s="9">
        <f t="shared" si="1"/>
        <v>45.454545454545453</v>
      </c>
      <c r="K5" s="9">
        <f t="shared" si="1"/>
        <v>142.85714285714286</v>
      </c>
      <c r="L5" s="9">
        <f t="shared" si="1"/>
        <v>105.26315789473684</v>
      </c>
      <c r="M5" s="9">
        <f t="shared" si="1"/>
        <v>50</v>
      </c>
    </row>
    <row r="27" spans="18:18" x14ac:dyDescent="0.25">
      <c r="R27" t="s">
        <v>15</v>
      </c>
    </row>
    <row r="34" spans="1:6" ht="15.6" x14ac:dyDescent="0.3">
      <c r="A34" s="3" t="s">
        <v>4</v>
      </c>
      <c r="B34" s="4"/>
      <c r="C34" s="4"/>
      <c r="D34" s="4"/>
      <c r="E34" s="4"/>
      <c r="F34" s="2"/>
    </row>
    <row r="35" spans="1:6" ht="15.6" x14ac:dyDescent="0.3">
      <c r="A35" s="4"/>
      <c r="B35" s="8" t="s">
        <v>5</v>
      </c>
      <c r="C35" s="8" t="s">
        <v>6</v>
      </c>
      <c r="D35" s="8" t="s">
        <v>7</v>
      </c>
      <c r="E35" s="8" t="s">
        <v>8</v>
      </c>
      <c r="F35" s="2"/>
    </row>
    <row r="36" spans="1:6" ht="15.6" x14ac:dyDescent="0.3">
      <c r="A36" s="15" t="s">
        <v>0</v>
      </c>
      <c r="B36" s="13">
        <v>4</v>
      </c>
      <c r="C36" s="13">
        <v>3</v>
      </c>
      <c r="D36" s="13">
        <v>3</v>
      </c>
      <c r="E36" s="13">
        <v>6</v>
      </c>
      <c r="F36" s="2"/>
    </row>
    <row r="37" spans="1:6" ht="15.6" x14ac:dyDescent="0.3">
      <c r="A37" s="15" t="s">
        <v>13</v>
      </c>
      <c r="B37" s="13">
        <v>170</v>
      </c>
      <c r="C37" s="13">
        <v>110</v>
      </c>
      <c r="D37" s="13">
        <v>72</v>
      </c>
      <c r="E37" s="13">
        <v>60</v>
      </c>
      <c r="F37" s="2"/>
    </row>
    <row r="38" spans="1:6" ht="15.6" x14ac:dyDescent="0.3">
      <c r="A38" s="10" t="s">
        <v>2</v>
      </c>
      <c r="B38" s="9">
        <f>(B36/B37)*1000</f>
        <v>23.52941176470588</v>
      </c>
      <c r="C38" s="9">
        <f t="shared" ref="C38:E38" si="2">(C36/C37)*1000</f>
        <v>27.27272727272727</v>
      </c>
      <c r="D38" s="9">
        <f t="shared" si="2"/>
        <v>41.666666666666664</v>
      </c>
      <c r="E38" s="9">
        <f t="shared" si="2"/>
        <v>100</v>
      </c>
      <c r="F38" s="2"/>
    </row>
  </sheetData>
  <pageMargins left="0.5" right="0.5" top="1" bottom="0.25" header="0.3" footer="0.3"/>
  <pageSetup orientation="landscape" r:id="rId1"/>
  <headerFooter>
    <oddHeader>&amp;L&amp;"Arial,Bold"DEPARTMENT OF HEALTH SERVICES&amp;"Arial,Regular"
Division of Public Health
F-01269 (11/2014) &amp;R&amp;"Arial,Bold"STATE OF WISCONSIN</oddHeader>
  </headerFooter>
  <rowBreaks count="1" manualBreakCount="1">
    <brk id="33"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8"/>
  <sheetViews>
    <sheetView zoomScaleNormal="100" workbookViewId="0">
      <selection activeCell="Q9" sqref="Q9"/>
    </sheetView>
  </sheetViews>
  <sheetFormatPr defaultRowHeight="13.2" x14ac:dyDescent="0.25"/>
  <cols>
    <col min="1" max="1" width="16.6640625" customWidth="1"/>
  </cols>
  <sheetData>
    <row r="1" spans="1:16" ht="15.6" x14ac:dyDescent="0.3">
      <c r="A1" s="3" t="s">
        <v>17</v>
      </c>
      <c r="B1" s="4"/>
      <c r="C1" s="4"/>
      <c r="D1" s="4"/>
      <c r="E1" s="4"/>
      <c r="F1" s="4"/>
      <c r="G1" s="4"/>
      <c r="H1" s="4"/>
      <c r="I1" s="4"/>
      <c r="J1" s="4"/>
      <c r="K1" s="4"/>
      <c r="L1" s="4"/>
      <c r="M1" s="4"/>
    </row>
    <row r="2" spans="1:16" ht="15.6" x14ac:dyDescent="0.3">
      <c r="A2" s="5"/>
      <c r="B2" s="6">
        <v>41730</v>
      </c>
      <c r="C2" s="6">
        <f>EOMONTH(B2,0)+1</f>
        <v>41760</v>
      </c>
      <c r="D2" s="6">
        <f t="shared" ref="D2:L2" si="0">EOMONTH(C2,0)+1</f>
        <v>41791</v>
      </c>
      <c r="E2" s="6">
        <f t="shared" si="0"/>
        <v>41821</v>
      </c>
      <c r="F2" s="6">
        <f t="shared" si="0"/>
        <v>41852</v>
      </c>
      <c r="G2" s="6">
        <f t="shared" si="0"/>
        <v>41883</v>
      </c>
      <c r="H2" s="6">
        <f t="shared" si="0"/>
        <v>41913</v>
      </c>
      <c r="I2" s="6">
        <f t="shared" si="0"/>
        <v>41944</v>
      </c>
      <c r="J2" s="6">
        <f t="shared" si="0"/>
        <v>41974</v>
      </c>
      <c r="K2" s="6">
        <f t="shared" si="0"/>
        <v>42005</v>
      </c>
      <c r="L2" s="6">
        <f t="shared" si="0"/>
        <v>42036</v>
      </c>
      <c r="M2" s="6">
        <f>EOMONTH(L2,0)+1</f>
        <v>42064</v>
      </c>
    </row>
    <row r="3" spans="1:16" ht="15.6" x14ac:dyDescent="0.3">
      <c r="A3" s="12" t="s">
        <v>13</v>
      </c>
      <c r="B3" s="13">
        <v>55</v>
      </c>
      <c r="C3" s="13">
        <v>54</v>
      </c>
      <c r="D3" s="13">
        <v>61</v>
      </c>
      <c r="E3" s="13">
        <v>48</v>
      </c>
      <c r="F3" s="13">
        <v>32</v>
      </c>
      <c r="G3" s="13">
        <v>30</v>
      </c>
      <c r="H3" s="13">
        <v>25</v>
      </c>
      <c r="I3" s="13">
        <v>25</v>
      </c>
      <c r="J3" s="13">
        <v>22</v>
      </c>
      <c r="K3" s="13">
        <v>21</v>
      </c>
      <c r="L3" s="13">
        <v>19</v>
      </c>
      <c r="M3" s="13">
        <v>20</v>
      </c>
      <c r="O3" s="14"/>
      <c r="P3" t="s">
        <v>14</v>
      </c>
    </row>
    <row r="4" spans="1:16" ht="15.6" x14ac:dyDescent="0.3">
      <c r="A4" s="12" t="s">
        <v>1</v>
      </c>
      <c r="B4" s="13">
        <v>102</v>
      </c>
      <c r="C4" s="13">
        <v>122</v>
      </c>
      <c r="D4" s="13">
        <v>110</v>
      </c>
      <c r="E4" s="13">
        <v>128</v>
      </c>
      <c r="F4" s="13">
        <v>140</v>
      </c>
      <c r="G4" s="13">
        <v>103</v>
      </c>
      <c r="H4" s="13">
        <v>155</v>
      </c>
      <c r="I4" s="13">
        <v>142</v>
      </c>
      <c r="J4" s="13">
        <v>140</v>
      </c>
      <c r="K4" s="13">
        <v>152</v>
      </c>
      <c r="L4" s="13">
        <v>135</v>
      </c>
      <c r="M4" s="13">
        <v>130</v>
      </c>
    </row>
    <row r="5" spans="1:16" ht="31.2" x14ac:dyDescent="0.3">
      <c r="A5" s="16" t="s">
        <v>18</v>
      </c>
      <c r="B5" s="9">
        <f>(B3/B4)</f>
        <v>0.53921568627450978</v>
      </c>
      <c r="C5" s="9">
        <f t="shared" ref="C5:M5" si="1">(C3/C4)</f>
        <v>0.44262295081967212</v>
      </c>
      <c r="D5" s="9">
        <f t="shared" si="1"/>
        <v>0.55454545454545456</v>
      </c>
      <c r="E5" s="9">
        <f t="shared" si="1"/>
        <v>0.375</v>
      </c>
      <c r="F5" s="9">
        <f t="shared" si="1"/>
        <v>0.22857142857142856</v>
      </c>
      <c r="G5" s="9">
        <f t="shared" si="1"/>
        <v>0.29126213592233008</v>
      </c>
      <c r="H5" s="9">
        <f t="shared" si="1"/>
        <v>0.16129032258064516</v>
      </c>
      <c r="I5" s="9">
        <f t="shared" si="1"/>
        <v>0.176056338028169</v>
      </c>
      <c r="J5" s="9">
        <f t="shared" si="1"/>
        <v>0.15714285714285714</v>
      </c>
      <c r="K5" s="9">
        <f t="shared" si="1"/>
        <v>0.13815789473684212</v>
      </c>
      <c r="L5" s="9">
        <f t="shared" si="1"/>
        <v>0.14074074074074075</v>
      </c>
      <c r="M5" s="9">
        <f t="shared" si="1"/>
        <v>0.15384615384615385</v>
      </c>
    </row>
    <row r="27" spans="18:18" x14ac:dyDescent="0.25">
      <c r="R27" t="s">
        <v>15</v>
      </c>
    </row>
    <row r="34" spans="1:6" ht="15.6" x14ac:dyDescent="0.3">
      <c r="A34" s="3" t="s">
        <v>16</v>
      </c>
      <c r="B34" s="4"/>
      <c r="C34" s="4"/>
      <c r="D34" s="4"/>
      <c r="E34" s="4"/>
      <c r="F34" s="2"/>
    </row>
    <row r="35" spans="1:6" ht="15.6" x14ac:dyDescent="0.3">
      <c r="A35" s="4"/>
      <c r="B35" s="8" t="s">
        <v>5</v>
      </c>
      <c r="C35" s="8" t="s">
        <v>6</v>
      </c>
      <c r="D35" s="8" t="s">
        <v>7</v>
      </c>
      <c r="E35" s="8" t="s">
        <v>8</v>
      </c>
      <c r="F35" s="2"/>
    </row>
    <row r="36" spans="1:6" ht="15.6" x14ac:dyDescent="0.3">
      <c r="A36" s="12" t="s">
        <v>13</v>
      </c>
      <c r="B36" s="13">
        <v>170</v>
      </c>
      <c r="C36" s="13">
        <v>110</v>
      </c>
      <c r="D36" s="13">
        <v>72</v>
      </c>
      <c r="E36" s="13">
        <v>60</v>
      </c>
      <c r="F36" s="2"/>
    </row>
    <row r="37" spans="1:6" ht="15.6" x14ac:dyDescent="0.3">
      <c r="A37" s="12" t="s">
        <v>1</v>
      </c>
      <c r="B37" s="13">
        <v>334</v>
      </c>
      <c r="C37" s="13">
        <v>371</v>
      </c>
      <c r="D37" s="13">
        <v>437</v>
      </c>
      <c r="E37" s="13">
        <v>417</v>
      </c>
      <c r="F37" s="2"/>
    </row>
    <row r="38" spans="1:6" ht="31.2" x14ac:dyDescent="0.3">
      <c r="A38" s="16" t="s">
        <v>18</v>
      </c>
      <c r="B38" s="9">
        <f>(B36/B37)</f>
        <v>0.50898203592814373</v>
      </c>
      <c r="C38" s="9">
        <f t="shared" ref="C38:E38" si="2">(C36/C37)</f>
        <v>0.29649595687331537</v>
      </c>
      <c r="D38" s="9">
        <f t="shared" si="2"/>
        <v>0.16475972540045766</v>
      </c>
      <c r="E38" s="9">
        <f t="shared" si="2"/>
        <v>0.14388489208633093</v>
      </c>
      <c r="F38" s="2"/>
    </row>
  </sheetData>
  <pageMargins left="0.5" right="0.5" top="1" bottom="0.25" header="0.3" footer="0.3"/>
  <pageSetup orientation="landscape" r:id="rId1"/>
  <headerFooter>
    <oddHeader>&amp;L&amp;"Arial,Bold"DEPARTMENT OF HEALTH SERVICES&amp;"Arial,Regular"
Division of Public Health
F-01269 (11/2014) &amp;R&amp;"Arial,Bold"STATE OF WISCONSIN</oddHeader>
  </headerFooter>
  <rowBreaks count="1" manualBreakCount="1">
    <brk id="33"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1"/>
  <sheetViews>
    <sheetView zoomScaleNormal="100" workbookViewId="0">
      <selection activeCell="R67" sqref="R67"/>
    </sheetView>
  </sheetViews>
  <sheetFormatPr defaultRowHeight="13.2" x14ac:dyDescent="0.25"/>
  <cols>
    <col min="1" max="1" width="15.88671875" customWidth="1"/>
  </cols>
  <sheetData>
    <row r="1" spans="1:16" ht="15.6" x14ac:dyDescent="0.3">
      <c r="A1" s="3" t="s">
        <v>3</v>
      </c>
      <c r="B1" s="4"/>
      <c r="C1" s="4"/>
      <c r="D1" s="4"/>
      <c r="E1" s="4"/>
      <c r="F1" s="4"/>
      <c r="G1" s="4"/>
      <c r="H1" s="4"/>
      <c r="I1" s="4"/>
      <c r="J1" s="4"/>
      <c r="K1" s="4"/>
      <c r="L1" s="4"/>
      <c r="M1" s="4"/>
    </row>
    <row r="2" spans="1:16" ht="15.6" x14ac:dyDescent="0.3">
      <c r="A2" s="5"/>
      <c r="B2" s="6">
        <v>41730</v>
      </c>
      <c r="C2" s="6">
        <f t="shared" ref="C2:L2" si="0">EOMONTH(B2,0)+1</f>
        <v>41760</v>
      </c>
      <c r="D2" s="6">
        <f t="shared" si="0"/>
        <v>41791</v>
      </c>
      <c r="E2" s="6">
        <f t="shared" si="0"/>
        <v>41821</v>
      </c>
      <c r="F2" s="6">
        <f t="shared" si="0"/>
        <v>41852</v>
      </c>
      <c r="G2" s="6">
        <f t="shared" si="0"/>
        <v>41883</v>
      </c>
      <c r="H2" s="6">
        <f t="shared" si="0"/>
        <v>41913</v>
      </c>
      <c r="I2" s="6">
        <f t="shared" si="0"/>
        <v>41944</v>
      </c>
      <c r="J2" s="6">
        <f t="shared" si="0"/>
        <v>41974</v>
      </c>
      <c r="K2" s="6">
        <f t="shared" si="0"/>
        <v>42005</v>
      </c>
      <c r="L2" s="6">
        <f t="shared" si="0"/>
        <v>42036</v>
      </c>
      <c r="M2" s="6">
        <f>EOMONTH(L2,0)+1</f>
        <v>42064</v>
      </c>
    </row>
    <row r="3" spans="1:16" ht="15.6" x14ac:dyDescent="0.3">
      <c r="A3" s="12" t="s">
        <v>9</v>
      </c>
      <c r="B3" s="13">
        <v>4</v>
      </c>
      <c r="C3" s="13">
        <v>2</v>
      </c>
      <c r="D3" s="13">
        <v>5</v>
      </c>
      <c r="E3" s="13">
        <v>0</v>
      </c>
      <c r="F3" s="13">
        <v>2</v>
      </c>
      <c r="G3" s="13">
        <v>2</v>
      </c>
      <c r="H3" s="13">
        <v>1</v>
      </c>
      <c r="I3" s="13">
        <v>1</v>
      </c>
      <c r="J3" s="13">
        <v>2</v>
      </c>
      <c r="K3" s="13">
        <v>0</v>
      </c>
      <c r="L3" s="13">
        <v>2</v>
      </c>
      <c r="M3" s="13">
        <v>0</v>
      </c>
    </row>
    <row r="4" spans="1:16" ht="15.6" x14ac:dyDescent="0.3">
      <c r="A4" s="12" t="s">
        <v>1</v>
      </c>
      <c r="B4" s="13">
        <v>102</v>
      </c>
      <c r="C4" s="13">
        <v>122</v>
      </c>
      <c r="D4" s="13">
        <v>110</v>
      </c>
      <c r="E4" s="13">
        <v>128</v>
      </c>
      <c r="F4" s="13">
        <v>140</v>
      </c>
      <c r="G4" s="13">
        <v>103</v>
      </c>
      <c r="H4" s="13">
        <v>155</v>
      </c>
      <c r="I4" s="13">
        <v>142</v>
      </c>
      <c r="J4" s="13">
        <v>140</v>
      </c>
      <c r="K4" s="13">
        <v>152</v>
      </c>
      <c r="L4" s="13">
        <v>135</v>
      </c>
      <c r="M4" s="13">
        <v>130</v>
      </c>
      <c r="O4" s="14"/>
      <c r="P4" t="s">
        <v>14</v>
      </c>
    </row>
    <row r="5" spans="1:16" ht="15.6" x14ac:dyDescent="0.3">
      <c r="A5" s="12" t="s">
        <v>13</v>
      </c>
      <c r="B5" s="13">
        <v>55</v>
      </c>
      <c r="C5" s="13">
        <v>54</v>
      </c>
      <c r="D5" s="13">
        <v>61</v>
      </c>
      <c r="E5" s="13">
        <v>48</v>
      </c>
      <c r="F5" s="13">
        <v>32</v>
      </c>
      <c r="G5" s="13">
        <v>30</v>
      </c>
      <c r="H5" s="13">
        <v>25</v>
      </c>
      <c r="I5" s="13">
        <v>25</v>
      </c>
      <c r="J5" s="13">
        <v>22</v>
      </c>
      <c r="K5" s="13">
        <v>21</v>
      </c>
      <c r="L5" s="13">
        <v>19</v>
      </c>
      <c r="M5" s="13">
        <v>20</v>
      </c>
    </row>
    <row r="6" spans="1:16" ht="15.6" x14ac:dyDescent="0.3">
      <c r="A6" s="7" t="s">
        <v>2</v>
      </c>
      <c r="B6" s="9">
        <f>B3/(B4-B5)*1000</f>
        <v>85.106382978723403</v>
      </c>
      <c r="C6" s="9">
        <f t="shared" ref="C6:M6" si="1">C3/(C4-C5)*1000</f>
        <v>29.411764705882351</v>
      </c>
      <c r="D6" s="9">
        <f t="shared" si="1"/>
        <v>102.04081632653062</v>
      </c>
      <c r="E6" s="9">
        <f t="shared" si="1"/>
        <v>0</v>
      </c>
      <c r="F6" s="9">
        <f t="shared" si="1"/>
        <v>18.518518518518519</v>
      </c>
      <c r="G6" s="9">
        <f t="shared" si="1"/>
        <v>27.397260273972602</v>
      </c>
      <c r="H6" s="9">
        <f t="shared" si="1"/>
        <v>7.6923076923076925</v>
      </c>
      <c r="I6" s="9">
        <f t="shared" si="1"/>
        <v>8.5470085470085486</v>
      </c>
      <c r="J6" s="9">
        <f t="shared" si="1"/>
        <v>16.949152542372882</v>
      </c>
      <c r="K6" s="9">
        <f t="shared" si="1"/>
        <v>0</v>
      </c>
      <c r="L6" s="9">
        <f t="shared" si="1"/>
        <v>17.241379310344826</v>
      </c>
      <c r="M6" s="9">
        <f t="shared" si="1"/>
        <v>0</v>
      </c>
    </row>
    <row r="7" spans="1:16" ht="13.8" x14ac:dyDescent="0.3">
      <c r="A7" s="1"/>
      <c r="B7" s="1"/>
      <c r="C7" s="1"/>
      <c r="D7" s="1"/>
      <c r="E7" s="1"/>
      <c r="F7" s="1"/>
      <c r="G7" s="1"/>
      <c r="H7" s="1"/>
      <c r="I7" s="1"/>
      <c r="J7" s="1"/>
      <c r="K7" s="1"/>
      <c r="L7" s="1"/>
      <c r="M7" s="1"/>
    </row>
    <row r="36" spans="1:6" ht="15.6" x14ac:dyDescent="0.3">
      <c r="A36" s="3" t="s">
        <v>4</v>
      </c>
      <c r="B36" s="4"/>
      <c r="C36" s="4"/>
      <c r="D36" s="4"/>
      <c r="E36" s="4"/>
      <c r="F36" s="4"/>
    </row>
    <row r="37" spans="1:6" ht="15.6" x14ac:dyDescent="0.3">
      <c r="A37" s="4"/>
      <c r="B37" s="8" t="s">
        <v>5</v>
      </c>
      <c r="C37" s="8" t="s">
        <v>6</v>
      </c>
      <c r="D37" s="8" t="s">
        <v>7</v>
      </c>
      <c r="E37" s="8" t="s">
        <v>8</v>
      </c>
      <c r="F37" s="4"/>
    </row>
    <row r="38" spans="1:6" ht="15.6" x14ac:dyDescent="0.3">
      <c r="A38" s="15" t="s">
        <v>9</v>
      </c>
      <c r="B38" s="13">
        <v>11</v>
      </c>
      <c r="C38" s="13">
        <v>4</v>
      </c>
      <c r="D38" s="13">
        <v>4</v>
      </c>
      <c r="E38" s="13">
        <v>2</v>
      </c>
      <c r="F38" s="4"/>
    </row>
    <row r="39" spans="1:6" ht="15.6" x14ac:dyDescent="0.3">
      <c r="A39" s="15" t="s">
        <v>1</v>
      </c>
      <c r="B39" s="13">
        <v>334</v>
      </c>
      <c r="C39" s="13">
        <v>371</v>
      </c>
      <c r="D39" s="13">
        <v>437</v>
      </c>
      <c r="E39" s="13">
        <v>417</v>
      </c>
      <c r="F39" s="4"/>
    </row>
    <row r="40" spans="1:6" ht="15.6" x14ac:dyDescent="0.3">
      <c r="A40" s="15" t="s">
        <v>13</v>
      </c>
      <c r="B40" s="13">
        <v>170</v>
      </c>
      <c r="C40" s="13">
        <v>110</v>
      </c>
      <c r="D40" s="13">
        <v>72</v>
      </c>
      <c r="E40" s="13">
        <v>60</v>
      </c>
      <c r="F40" s="4"/>
    </row>
    <row r="41" spans="1:6" ht="15.6" x14ac:dyDescent="0.3">
      <c r="A41" s="10" t="s">
        <v>2</v>
      </c>
      <c r="B41" s="9">
        <f>B38/(B39-B40)*1000</f>
        <v>67.073170731707322</v>
      </c>
      <c r="C41" s="9">
        <f t="shared" ref="C41:E41" si="2">C38/(C39-C40)*1000</f>
        <v>15.325670498084291</v>
      </c>
      <c r="D41" s="9">
        <f t="shared" si="2"/>
        <v>10.95890410958904</v>
      </c>
      <c r="E41" s="9">
        <f t="shared" si="2"/>
        <v>5.6022408963585431</v>
      </c>
      <c r="F41" s="4"/>
    </row>
  </sheetData>
  <pageMargins left="0.5" right="0.5" top="1" bottom="0.25" header="0.3" footer="0.3"/>
  <pageSetup orientation="landscape" r:id="rId1"/>
  <headerFooter>
    <oddHeader>&amp;L&amp;"Arial,Bold"DEPARTMENT OF HEALTH SERVICES&amp;"Arial,Regular"
Division of Public Health
F-01269 (11/2014) &amp;R&amp;"Arial,Bold"STATE OF WISCONSIN</oddHeader>
  </headerFooter>
  <rowBreaks count="1" manualBreakCount="1">
    <brk id="34"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9"/>
  <sheetViews>
    <sheetView zoomScaleNormal="100" workbookViewId="0">
      <selection activeCell="B7" sqref="B7"/>
    </sheetView>
  </sheetViews>
  <sheetFormatPr defaultRowHeight="13.2" x14ac:dyDescent="0.25"/>
  <cols>
    <col min="1" max="1" width="20.44140625" customWidth="1"/>
  </cols>
  <sheetData>
    <row r="1" spans="1:16" ht="15.6" x14ac:dyDescent="0.3">
      <c r="A1" s="3" t="s">
        <v>3</v>
      </c>
      <c r="B1" s="4"/>
      <c r="C1" s="4"/>
      <c r="D1" s="4"/>
      <c r="E1" s="4"/>
      <c r="F1" s="4"/>
      <c r="G1" s="4"/>
      <c r="H1" s="4"/>
      <c r="I1" s="4"/>
      <c r="J1" s="4"/>
      <c r="K1" s="4"/>
      <c r="L1" s="4"/>
      <c r="M1" s="4"/>
    </row>
    <row r="2" spans="1:16" ht="15.6" x14ac:dyDescent="0.3">
      <c r="A2" s="5"/>
      <c r="B2" s="6">
        <v>41730</v>
      </c>
      <c r="C2" s="6">
        <f t="shared" ref="C2:L2" si="0">EOMONTH(B2,0)+1</f>
        <v>41760</v>
      </c>
      <c r="D2" s="6">
        <f t="shared" si="0"/>
        <v>41791</v>
      </c>
      <c r="E2" s="6">
        <f t="shared" si="0"/>
        <v>41821</v>
      </c>
      <c r="F2" s="6">
        <f t="shared" si="0"/>
        <v>41852</v>
      </c>
      <c r="G2" s="6">
        <f t="shared" si="0"/>
        <v>41883</v>
      </c>
      <c r="H2" s="6">
        <f t="shared" si="0"/>
        <v>41913</v>
      </c>
      <c r="I2" s="6">
        <f t="shared" si="0"/>
        <v>41944</v>
      </c>
      <c r="J2" s="6">
        <f t="shared" si="0"/>
        <v>41974</v>
      </c>
      <c r="K2" s="6">
        <f t="shared" si="0"/>
        <v>42005</v>
      </c>
      <c r="L2" s="6">
        <f t="shared" si="0"/>
        <v>42036</v>
      </c>
      <c r="M2" s="6">
        <f>EOMONTH(L2,0)+1</f>
        <v>42064</v>
      </c>
    </row>
    <row r="3" spans="1:16" ht="15.6" x14ac:dyDescent="0.3">
      <c r="A3" s="12" t="s">
        <v>11</v>
      </c>
      <c r="B3" s="13">
        <v>1</v>
      </c>
      <c r="C3" s="13">
        <v>1</v>
      </c>
      <c r="D3" s="13">
        <v>0</v>
      </c>
      <c r="E3" s="13">
        <v>0</v>
      </c>
      <c r="F3" s="13">
        <v>0</v>
      </c>
      <c r="G3" s="13">
        <v>0</v>
      </c>
      <c r="H3" s="13">
        <v>1</v>
      </c>
      <c r="I3" s="13">
        <v>0</v>
      </c>
      <c r="J3" s="13">
        <v>1</v>
      </c>
      <c r="K3" s="13">
        <v>0</v>
      </c>
      <c r="L3" s="13">
        <v>0</v>
      </c>
      <c r="M3" s="13">
        <v>2</v>
      </c>
      <c r="O3" s="14"/>
      <c r="P3" t="s">
        <v>14</v>
      </c>
    </row>
    <row r="4" spans="1:16" ht="15.6" x14ac:dyDescent="0.3">
      <c r="A4" s="12" t="s">
        <v>10</v>
      </c>
      <c r="B4" s="13">
        <v>0</v>
      </c>
      <c r="C4" s="13">
        <v>1</v>
      </c>
      <c r="D4" s="13">
        <v>0</v>
      </c>
      <c r="E4" s="13">
        <v>1</v>
      </c>
      <c r="F4" s="13">
        <v>0</v>
      </c>
      <c r="G4" s="13">
        <v>0</v>
      </c>
      <c r="H4" s="13">
        <v>0</v>
      </c>
      <c r="I4" s="13">
        <v>1</v>
      </c>
      <c r="J4" s="13">
        <v>0</v>
      </c>
      <c r="K4" s="13">
        <v>1</v>
      </c>
      <c r="L4" s="13">
        <v>0</v>
      </c>
      <c r="M4" s="13">
        <v>0</v>
      </c>
    </row>
    <row r="5" spans="1:16" ht="15.6" x14ac:dyDescent="0.3">
      <c r="A5" s="7" t="s">
        <v>12</v>
      </c>
      <c r="B5" s="8">
        <f>SUM(B3,B4)</f>
        <v>1</v>
      </c>
      <c r="C5" s="8">
        <f t="shared" ref="C5:M5" si="1">SUM(C3,C4)</f>
        <v>2</v>
      </c>
      <c r="D5" s="8">
        <f t="shared" si="1"/>
        <v>0</v>
      </c>
      <c r="E5" s="8">
        <f t="shared" si="1"/>
        <v>1</v>
      </c>
      <c r="F5" s="8">
        <f t="shared" si="1"/>
        <v>0</v>
      </c>
      <c r="G5" s="8">
        <f t="shared" si="1"/>
        <v>0</v>
      </c>
      <c r="H5" s="8">
        <f t="shared" si="1"/>
        <v>1</v>
      </c>
      <c r="I5" s="8">
        <f t="shared" si="1"/>
        <v>1</v>
      </c>
      <c r="J5" s="8">
        <f t="shared" si="1"/>
        <v>1</v>
      </c>
      <c r="K5" s="8">
        <f t="shared" si="1"/>
        <v>1</v>
      </c>
      <c r="L5" s="8">
        <f t="shared" si="1"/>
        <v>0</v>
      </c>
      <c r="M5" s="8">
        <f t="shared" si="1"/>
        <v>2</v>
      </c>
    </row>
    <row r="6" spans="1:16" ht="15.6" x14ac:dyDescent="0.3">
      <c r="A6" s="12" t="s">
        <v>1</v>
      </c>
      <c r="B6" s="13">
        <v>242</v>
      </c>
      <c r="C6" s="13">
        <v>280</v>
      </c>
      <c r="D6" s="13">
        <v>274</v>
      </c>
      <c r="E6" s="13">
        <v>282</v>
      </c>
      <c r="F6" s="13">
        <v>290</v>
      </c>
      <c r="G6" s="13">
        <v>263</v>
      </c>
      <c r="H6" s="13">
        <v>270</v>
      </c>
      <c r="I6" s="13">
        <v>282</v>
      </c>
      <c r="J6" s="13">
        <v>275</v>
      </c>
      <c r="K6" s="13">
        <v>275</v>
      </c>
      <c r="L6" s="13">
        <v>274</v>
      </c>
      <c r="M6" s="13">
        <v>279</v>
      </c>
    </row>
    <row r="7" spans="1:16" ht="15.6" x14ac:dyDescent="0.3">
      <c r="A7" s="7" t="s">
        <v>2</v>
      </c>
      <c r="B7" s="9">
        <f>(B5/B6)*1000</f>
        <v>4.1322314049586781</v>
      </c>
      <c r="C7" s="9">
        <f t="shared" ref="C7:M7" si="2">(C5/C6)*1000</f>
        <v>7.1428571428571423</v>
      </c>
      <c r="D7" s="9">
        <f t="shared" si="2"/>
        <v>0</v>
      </c>
      <c r="E7" s="9">
        <f t="shared" si="2"/>
        <v>3.5460992907801416</v>
      </c>
      <c r="F7" s="9">
        <f t="shared" si="2"/>
        <v>0</v>
      </c>
      <c r="G7" s="9">
        <f t="shared" si="2"/>
        <v>0</v>
      </c>
      <c r="H7" s="9">
        <f t="shared" si="2"/>
        <v>3.7037037037037037</v>
      </c>
      <c r="I7" s="9">
        <f t="shared" si="2"/>
        <v>3.5460992907801416</v>
      </c>
      <c r="J7" s="9">
        <f t="shared" si="2"/>
        <v>3.6363636363636362</v>
      </c>
      <c r="K7" s="9">
        <f t="shared" si="2"/>
        <v>3.6363636363636362</v>
      </c>
      <c r="L7" s="9">
        <f t="shared" si="2"/>
        <v>0</v>
      </c>
      <c r="M7" s="9">
        <f t="shared" si="2"/>
        <v>7.1684587813620073</v>
      </c>
    </row>
    <row r="33" spans="1:6" ht="15.6" x14ac:dyDescent="0.3">
      <c r="A33" s="3" t="s">
        <v>4</v>
      </c>
      <c r="B33" s="4"/>
      <c r="C33" s="4"/>
      <c r="D33" s="4"/>
      <c r="E33" s="4"/>
      <c r="F33" s="11"/>
    </row>
    <row r="34" spans="1:6" ht="15.6" x14ac:dyDescent="0.3">
      <c r="A34" s="4"/>
      <c r="B34" s="8" t="s">
        <v>5</v>
      </c>
      <c r="C34" s="8" t="s">
        <v>6</v>
      </c>
      <c r="D34" s="8" t="s">
        <v>7</v>
      </c>
      <c r="E34" s="8" t="s">
        <v>8</v>
      </c>
      <c r="F34" s="11"/>
    </row>
    <row r="35" spans="1:6" ht="15.6" x14ac:dyDescent="0.3">
      <c r="A35" s="12" t="s">
        <v>11</v>
      </c>
      <c r="B35" s="13">
        <v>2</v>
      </c>
      <c r="C35" s="13">
        <v>0</v>
      </c>
      <c r="D35" s="13">
        <v>2</v>
      </c>
      <c r="E35" s="13">
        <v>2</v>
      </c>
      <c r="F35" s="11"/>
    </row>
    <row r="36" spans="1:6" ht="15.6" x14ac:dyDescent="0.3">
      <c r="A36" s="12" t="s">
        <v>10</v>
      </c>
      <c r="B36" s="13">
        <v>1</v>
      </c>
      <c r="C36" s="13">
        <v>1</v>
      </c>
      <c r="D36" s="13">
        <v>1</v>
      </c>
      <c r="E36" s="13">
        <v>1</v>
      </c>
      <c r="F36" s="11"/>
    </row>
    <row r="37" spans="1:6" ht="15.6" x14ac:dyDescent="0.3">
      <c r="A37" s="7" t="s">
        <v>12</v>
      </c>
      <c r="B37" s="8">
        <f>SUM(B35,B36)</f>
        <v>3</v>
      </c>
      <c r="C37" s="8">
        <f t="shared" ref="C37:E37" si="3">SUM(C35,C36)</f>
        <v>1</v>
      </c>
      <c r="D37" s="8">
        <f t="shared" si="3"/>
        <v>3</v>
      </c>
      <c r="E37" s="8">
        <f t="shared" si="3"/>
        <v>3</v>
      </c>
      <c r="F37" s="11"/>
    </row>
    <row r="38" spans="1:6" ht="15.6" x14ac:dyDescent="0.3">
      <c r="A38" s="12" t="s">
        <v>1</v>
      </c>
      <c r="B38" s="13">
        <v>796</v>
      </c>
      <c r="C38" s="13">
        <v>835</v>
      </c>
      <c r="D38" s="13">
        <v>827</v>
      </c>
      <c r="E38" s="13">
        <v>828</v>
      </c>
      <c r="F38" s="11"/>
    </row>
    <row r="39" spans="1:6" ht="15.6" x14ac:dyDescent="0.3">
      <c r="A39" s="7" t="s">
        <v>2</v>
      </c>
      <c r="B39" s="9">
        <f>(B37/B38)*1000</f>
        <v>3.7688442211055273</v>
      </c>
      <c r="C39" s="9">
        <f t="shared" ref="C39:E39" si="4">(C37/C38)*1000</f>
        <v>1.1976047904191616</v>
      </c>
      <c r="D39" s="9">
        <f t="shared" si="4"/>
        <v>3.6275695284159615</v>
      </c>
      <c r="E39" s="9">
        <f t="shared" si="4"/>
        <v>3.6231884057971016</v>
      </c>
      <c r="F39" s="11"/>
    </row>
  </sheetData>
  <pageMargins left="0.5" right="0.5" top="1" bottom="0.25" header="0.3" footer="0.3"/>
  <pageSetup orientation="landscape" r:id="rId1"/>
  <headerFooter>
    <oddHeader>&amp;L&amp;"Arial,Bold"DEPARTMENT OF HEALTH SERVICES
&amp;"Arial,Regular"Division of Public Health
F-01269 (11/2014) &amp;R&amp;"Arial,Bold"STATE OF WISCONSIN</oddHeader>
  </headerFooter>
  <rowBreaks count="1" manualBreakCount="1">
    <brk id="32"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5"/>
  <sheetViews>
    <sheetView zoomScaleNormal="100" workbookViewId="0">
      <selection activeCell="O11" sqref="O11"/>
    </sheetView>
  </sheetViews>
  <sheetFormatPr defaultRowHeight="13.2" x14ac:dyDescent="0.25"/>
  <cols>
    <col min="1" max="1" width="20.44140625" customWidth="1"/>
  </cols>
  <sheetData>
    <row r="1" spans="1:16" ht="15.6" x14ac:dyDescent="0.3">
      <c r="A1" s="3" t="s">
        <v>3</v>
      </c>
      <c r="B1" s="4"/>
      <c r="C1" s="4"/>
      <c r="D1" s="4"/>
      <c r="E1" s="4"/>
      <c r="F1" s="4"/>
      <c r="G1" s="4"/>
      <c r="H1" s="4"/>
      <c r="I1" s="4"/>
      <c r="J1" s="4"/>
      <c r="K1" s="4"/>
      <c r="L1" s="4"/>
      <c r="M1" s="4"/>
    </row>
    <row r="2" spans="1:16" ht="15.6" x14ac:dyDescent="0.3">
      <c r="A2" s="5"/>
      <c r="B2" s="6">
        <v>41730</v>
      </c>
      <c r="C2" s="6">
        <f t="shared" ref="C2:L2" si="0">EOMONTH(B2,0)+1</f>
        <v>41760</v>
      </c>
      <c r="D2" s="6">
        <f t="shared" si="0"/>
        <v>41791</v>
      </c>
      <c r="E2" s="6">
        <f t="shared" si="0"/>
        <v>41821</v>
      </c>
      <c r="F2" s="6">
        <f t="shared" si="0"/>
        <v>41852</v>
      </c>
      <c r="G2" s="6">
        <f t="shared" si="0"/>
        <v>41883</v>
      </c>
      <c r="H2" s="6">
        <f t="shared" si="0"/>
        <v>41913</v>
      </c>
      <c r="I2" s="6">
        <f t="shared" si="0"/>
        <v>41944</v>
      </c>
      <c r="J2" s="6">
        <f t="shared" si="0"/>
        <v>41974</v>
      </c>
      <c r="K2" s="6">
        <f t="shared" si="0"/>
        <v>42005</v>
      </c>
      <c r="L2" s="6">
        <f t="shared" si="0"/>
        <v>42036</v>
      </c>
      <c r="M2" s="6">
        <f>EOMONTH(L2,0)+1</f>
        <v>42064</v>
      </c>
    </row>
    <row r="3" spans="1:16" ht="15.6" x14ac:dyDescent="0.3">
      <c r="A3" s="12" t="s">
        <v>23</v>
      </c>
      <c r="B3" s="13">
        <v>10</v>
      </c>
      <c r="C3" s="13">
        <v>11</v>
      </c>
      <c r="D3" s="13">
        <v>8</v>
      </c>
      <c r="E3" s="13">
        <v>7</v>
      </c>
      <c r="F3" s="13">
        <v>5</v>
      </c>
      <c r="G3" s="13">
        <v>5</v>
      </c>
      <c r="H3" s="13">
        <v>3</v>
      </c>
      <c r="I3" s="13">
        <v>1</v>
      </c>
      <c r="J3" s="13">
        <v>2</v>
      </c>
      <c r="K3" s="13">
        <v>1</v>
      </c>
      <c r="L3" s="13">
        <v>1</v>
      </c>
      <c r="M3" s="13">
        <v>0</v>
      </c>
      <c r="O3" s="14"/>
      <c r="P3" t="s">
        <v>14</v>
      </c>
    </row>
    <row r="4" spans="1:16" ht="15.6" x14ac:dyDescent="0.3">
      <c r="A4" s="12" t="s">
        <v>1</v>
      </c>
      <c r="B4" s="13">
        <v>242</v>
      </c>
      <c r="C4" s="13">
        <v>280</v>
      </c>
      <c r="D4" s="13">
        <v>274</v>
      </c>
      <c r="E4" s="13">
        <v>282</v>
      </c>
      <c r="F4" s="13">
        <v>290</v>
      </c>
      <c r="G4" s="13">
        <v>263</v>
      </c>
      <c r="H4" s="13">
        <v>270</v>
      </c>
      <c r="I4" s="13">
        <v>282</v>
      </c>
      <c r="J4" s="13">
        <v>275</v>
      </c>
      <c r="K4" s="13">
        <v>275</v>
      </c>
      <c r="L4" s="13">
        <v>274</v>
      </c>
      <c r="M4" s="13">
        <v>279</v>
      </c>
    </row>
    <row r="5" spans="1:16" ht="15.6" x14ac:dyDescent="0.3">
      <c r="A5" s="7" t="s">
        <v>2</v>
      </c>
      <c r="B5" s="9">
        <f>(B3/B4)*10000</f>
        <v>413.22314049586777</v>
      </c>
      <c r="C5" s="9">
        <f t="shared" ref="C5:M5" si="1">(C3/C4)*10000</f>
        <v>392.85714285714283</v>
      </c>
      <c r="D5" s="9">
        <f t="shared" si="1"/>
        <v>291.97080291970804</v>
      </c>
      <c r="E5" s="9">
        <f t="shared" si="1"/>
        <v>248.22695035460995</v>
      </c>
      <c r="F5" s="9">
        <f t="shared" si="1"/>
        <v>172.41379310344828</v>
      </c>
      <c r="G5" s="9">
        <f t="shared" si="1"/>
        <v>190.11406844106463</v>
      </c>
      <c r="H5" s="9">
        <f t="shared" si="1"/>
        <v>111.11111111111111</v>
      </c>
      <c r="I5" s="9">
        <f t="shared" si="1"/>
        <v>35.460992907801419</v>
      </c>
      <c r="J5" s="9">
        <f t="shared" si="1"/>
        <v>72.727272727272734</v>
      </c>
      <c r="K5" s="9">
        <f t="shared" si="1"/>
        <v>36.363636363636367</v>
      </c>
      <c r="L5" s="9">
        <f t="shared" si="1"/>
        <v>36.496350364963504</v>
      </c>
      <c r="M5" s="9">
        <f t="shared" si="1"/>
        <v>0</v>
      </c>
    </row>
    <row r="31" spans="1:6" ht="15.6" x14ac:dyDescent="0.3">
      <c r="A31" s="3" t="s">
        <v>4</v>
      </c>
      <c r="B31" s="4"/>
      <c r="C31" s="4"/>
      <c r="D31" s="4"/>
      <c r="E31" s="4"/>
      <c r="F31" s="11"/>
    </row>
    <row r="32" spans="1:6" ht="15.6" x14ac:dyDescent="0.3">
      <c r="A32" s="4"/>
      <c r="B32" s="8" t="s">
        <v>5</v>
      </c>
      <c r="C32" s="8" t="s">
        <v>6</v>
      </c>
      <c r="D32" s="8" t="s">
        <v>7</v>
      </c>
      <c r="E32" s="8" t="s">
        <v>8</v>
      </c>
      <c r="F32" s="11"/>
    </row>
    <row r="33" spans="1:6" ht="15.6" x14ac:dyDescent="0.3">
      <c r="A33" s="12" t="s">
        <v>23</v>
      </c>
      <c r="B33" s="13">
        <v>29</v>
      </c>
      <c r="C33" s="13">
        <v>17</v>
      </c>
      <c r="D33" s="13">
        <v>6</v>
      </c>
      <c r="E33" s="13">
        <v>2</v>
      </c>
      <c r="F33" s="11"/>
    </row>
    <row r="34" spans="1:6" ht="15.6" x14ac:dyDescent="0.3">
      <c r="A34" s="12" t="s">
        <v>1</v>
      </c>
      <c r="B34" s="13">
        <v>796</v>
      </c>
      <c r="C34" s="13">
        <v>835</v>
      </c>
      <c r="D34" s="13">
        <v>827</v>
      </c>
      <c r="E34" s="13">
        <v>828</v>
      </c>
      <c r="F34" s="11"/>
    </row>
    <row r="35" spans="1:6" ht="15.6" x14ac:dyDescent="0.3">
      <c r="A35" s="7" t="s">
        <v>2</v>
      </c>
      <c r="B35" s="9">
        <f>(B33/B34)*10000</f>
        <v>364.321608040201</v>
      </c>
      <c r="C35" s="9">
        <f t="shared" ref="C35:E35" si="2">(C33/C34)*10000</f>
        <v>203.59281437125748</v>
      </c>
      <c r="D35" s="9">
        <f t="shared" si="2"/>
        <v>72.551390568319221</v>
      </c>
      <c r="E35" s="9">
        <f t="shared" si="2"/>
        <v>24.154589371980673</v>
      </c>
      <c r="F35" s="11"/>
    </row>
  </sheetData>
  <pageMargins left="0.5" right="0.5" top="1" bottom="0.25" header="0.3" footer="0.3"/>
  <pageSetup orientation="landscape" r:id="rId1"/>
  <headerFooter>
    <oddHeader>&amp;L&amp;"Arial,Bold"DEPARTMENT OF HEALTH SERVICES
&amp;"Arial,Regular"Division of Public Health
F-01269 (11/2014) &amp;R&amp;"Arial,Bold"STATE OF WISCONSIN</oddHeader>
  </headerFooter>
  <rowBreaks count="1" manualBreakCount="1">
    <brk id="30"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CA-SUTI Rate</vt:lpstr>
      <vt:lpstr>Cath Device-Utiliz Ratio</vt:lpstr>
      <vt:lpstr>SUTI Rate</vt:lpstr>
      <vt:lpstr>CRE Rate</vt:lpstr>
      <vt:lpstr>CDI Rate</vt:lpstr>
      <vt:lpstr>'CA-SUTI Rate'!Print_Area</vt:lpstr>
      <vt:lpstr>'Cath Device-Utiliz Ratio'!Print_Area</vt:lpstr>
      <vt:lpstr>'CDI Rate'!Print_Area</vt:lpstr>
      <vt:lpstr>'CRE Rate'!Print_Area</vt:lpstr>
      <vt:lpstr>'SUTI Rate'!Print_Area</vt:lpstr>
    </vt:vector>
  </TitlesOfParts>
  <Company>DHS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Dowdell, Ashlie</dc:creator>
  <cp:lastModifiedBy>Caputo, Cristina L</cp:lastModifiedBy>
  <cp:lastPrinted>2015-01-06T19:48:16Z</cp:lastPrinted>
  <dcterms:created xsi:type="dcterms:W3CDTF">2014-04-29T18:33:36Z</dcterms:created>
  <dcterms:modified xsi:type="dcterms:W3CDTF">2015-01-20T18:36:35Z</dcterms:modified>
</cp:coreProperties>
</file>