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500" yWindow="-345" windowWidth="16875" windowHeight="9495" tabRatio="689"/>
  </bookViews>
  <sheets>
    <sheet name="Table of Contents" sheetId="56" r:id="rId1"/>
    <sheet name="Fig 1" sheetId="1" r:id="rId2"/>
    <sheet name="Fig 2" sheetId="4" r:id="rId3"/>
    <sheet name="Table 1" sheetId="24" r:id="rId4"/>
    <sheet name="Fig 3" sheetId="5" r:id="rId5"/>
    <sheet name="Table 2" sheetId="45" r:id="rId6"/>
    <sheet name="Map 1" sheetId="51" r:id="rId7"/>
    <sheet name="Fig 4" sheetId="6" r:id="rId8"/>
    <sheet name="Fig 5" sheetId="8" r:id="rId9"/>
    <sheet name="Fig 6" sheetId="46" r:id="rId10"/>
    <sheet name="Fig 7" sheetId="52" r:id="rId11"/>
    <sheet name="Fig 8" sheetId="10" r:id="rId12"/>
    <sheet name="Table 3" sheetId="26" r:id="rId13"/>
    <sheet name="Table 4" sheetId="27" r:id="rId14"/>
    <sheet name="Fig 9a" sheetId="57" r:id="rId15"/>
    <sheet name="Fig 9b" sheetId="11" r:id="rId16"/>
    <sheet name="Map 2" sheetId="28" r:id="rId17"/>
    <sheet name="Fig 10" sheetId="12" r:id="rId18"/>
    <sheet name="Table 5" sheetId="41" r:id="rId19"/>
    <sheet name="Fig 11a" sheetId="58" r:id="rId20"/>
    <sheet name="Fig 11b" sheetId="13" r:id="rId21"/>
    <sheet name="Table 6" sheetId="40" r:id="rId22"/>
    <sheet name="Fig 11c" sheetId="59" r:id="rId23"/>
    <sheet name="Map 3" sheetId="29" r:id="rId24"/>
    <sheet name="Fig 12" sheetId="14" r:id="rId25"/>
    <sheet name="Table 7" sheetId="39" r:id="rId26"/>
    <sheet name="Table 8" sheetId="42" r:id="rId27"/>
    <sheet name="Fig 13" sheetId="15" r:id="rId28"/>
    <sheet name="Table 9" sheetId="43" r:id="rId29"/>
    <sheet name="Table 10" sheetId="44" r:id="rId30"/>
    <sheet name="Map 4" sheetId="30" r:id="rId31"/>
    <sheet name="Fig 14" sheetId="16" r:id="rId32"/>
    <sheet name="Table 11" sheetId="38" r:id="rId33"/>
    <sheet name="Fig 15" sheetId="60" r:id="rId34"/>
    <sheet name="Fig 16" sheetId="55" r:id="rId35"/>
    <sheet name="Fig 17" sheetId="18" r:id="rId36"/>
    <sheet name="Table 12" sheetId="37" r:id="rId37"/>
    <sheet name="Fig 18" sheetId="19" r:id="rId38"/>
    <sheet name="Fig 19" sheetId="22" r:id="rId39"/>
    <sheet name="Fig 20" sheetId="23" r:id="rId40"/>
    <sheet name="Map 5" sheetId="31" r:id="rId41"/>
    <sheet name="Table 13" sheetId="36" r:id="rId42"/>
    <sheet name="Fig 21" sheetId="61" r:id="rId43"/>
    <sheet name="Table 14" sheetId="35" r:id="rId44"/>
    <sheet name="Table 15" sheetId="34" r:id="rId45"/>
    <sheet name="Map 6" sheetId="32" r:id="rId46"/>
    <sheet name="Map 7" sheetId="33" r:id="rId47"/>
    <sheet name="Ref A" sheetId="47" r:id="rId48"/>
    <sheet name="Ref B" sheetId="48" r:id="rId49"/>
    <sheet name="Ref C" sheetId="49" r:id="rId50"/>
  </sheets>
  <definedNames>
    <definedName name="_xlnm._FilterDatabase" localSheetId="16" hidden="1">'Map 2'!$A$2:$D$2</definedName>
    <definedName name="_xlnm._FilterDatabase" localSheetId="23" hidden="1">'Map 3'!$A$2:$D$2</definedName>
    <definedName name="_xlnm._FilterDatabase" localSheetId="30" hidden="1">'Map 4'!$A$2:$E$76</definedName>
    <definedName name="_xlnm._FilterDatabase" localSheetId="40" hidden="1">'Map 5'!$A$2:$C$77</definedName>
    <definedName name="_xlnm._FilterDatabase" localSheetId="45" hidden="1">'Map 6'!$A$2:$E$2</definedName>
    <definedName name="_xlnm._FilterDatabase" localSheetId="46" hidden="1">'Map 7'!$A$2:$E$2</definedName>
    <definedName name="ageTRENDS5cat">#REF!</definedName>
  </definedNames>
  <calcPr calcId="145621"/>
</workbook>
</file>

<file path=xl/calcChain.xml><?xml version="1.0" encoding="utf-8"?>
<calcChain xmlns="http://schemas.openxmlformats.org/spreadsheetml/2006/main">
  <c r="C11" i="24" l="1"/>
  <c r="D5" i="46" l="1"/>
  <c r="G10" i="37" l="1"/>
  <c r="C232" i="48" l="1"/>
  <c r="E21" i="35" l="1"/>
  <c r="E13" i="35"/>
  <c r="E15" i="35"/>
  <c r="E20" i="35"/>
  <c r="E18" i="35"/>
  <c r="E17" i="35"/>
  <c r="E14" i="35"/>
  <c r="E16" i="35"/>
  <c r="E19" i="35"/>
  <c r="E6" i="35"/>
  <c r="E5" i="35"/>
  <c r="E4" i="35"/>
  <c r="E10" i="36"/>
  <c r="E12" i="36"/>
  <c r="E11" i="36"/>
  <c r="E22" i="36"/>
  <c r="E21" i="36"/>
  <c r="E20" i="36"/>
  <c r="E19" i="36"/>
  <c r="E18" i="36"/>
  <c r="E17" i="36"/>
  <c r="E14" i="36"/>
  <c r="E15" i="36"/>
  <c r="E5" i="36"/>
  <c r="E6" i="36"/>
  <c r="E7" i="36"/>
  <c r="E8" i="36"/>
  <c r="E4" i="36"/>
  <c r="F5" i="37" l="1"/>
  <c r="F6" i="37"/>
  <c r="F7" i="37"/>
  <c r="F8" i="37"/>
  <c r="F9" i="37"/>
  <c r="F11" i="37"/>
  <c r="F4" i="37"/>
  <c r="C4" i="37" l="1"/>
  <c r="C6" i="37"/>
  <c r="G9" i="37"/>
  <c r="E8" i="37"/>
  <c r="E7" i="37"/>
  <c r="E6" i="37"/>
  <c r="E5" i="37"/>
  <c r="E4" i="37"/>
  <c r="E11" i="37"/>
  <c r="E9" i="37"/>
  <c r="C11" i="37"/>
  <c r="C9" i="37"/>
  <c r="G8" i="37"/>
  <c r="G7" i="37"/>
  <c r="C8" i="37"/>
  <c r="G6" i="37"/>
  <c r="C7" i="37"/>
  <c r="G5" i="37"/>
  <c r="G4" i="37"/>
  <c r="C5" i="37"/>
  <c r="G11" i="37"/>
  <c r="C20" i="38"/>
  <c r="C21" i="38"/>
  <c r="C22" i="38"/>
  <c r="C23" i="38"/>
  <c r="C19" i="38"/>
  <c r="C5" i="39" l="1"/>
  <c r="C6" i="39"/>
  <c r="C7" i="39"/>
  <c r="C8" i="39"/>
  <c r="C4" i="39"/>
  <c r="F19" i="40"/>
  <c r="C11" i="41"/>
  <c r="C10" i="41"/>
  <c r="E5" i="27"/>
  <c r="E6" i="27"/>
  <c r="E7" i="27"/>
  <c r="E8" i="27"/>
  <c r="E4" i="27"/>
  <c r="C5" i="27"/>
  <c r="C6" i="27"/>
  <c r="C7" i="27"/>
  <c r="C8" i="27"/>
  <c r="C4" i="27"/>
  <c r="D4" i="46" l="1"/>
  <c r="D3" i="46"/>
  <c r="B6" i="8"/>
  <c r="C4" i="8"/>
  <c r="C5" i="8"/>
  <c r="C6" i="8"/>
  <c r="C3" i="8"/>
  <c r="C19" i="24" l="1"/>
  <c r="C17" i="24"/>
  <c r="C14" i="24"/>
  <c r="C15" i="24"/>
  <c r="C16" i="24"/>
  <c r="C13" i="24"/>
  <c r="C20" i="24"/>
  <c r="C21" i="24"/>
  <c r="C22" i="24"/>
  <c r="C23" i="24"/>
  <c r="C5" i="24"/>
  <c r="C6" i="24"/>
  <c r="C7" i="24"/>
  <c r="C8" i="24"/>
  <c r="C4" i="24"/>
  <c r="C10" i="24"/>
  <c r="D497" i="48" l="1"/>
  <c r="C497" i="48"/>
  <c r="D490" i="48"/>
  <c r="C490" i="48"/>
  <c r="D479" i="48"/>
  <c r="C479" i="48"/>
  <c r="D471" i="48"/>
  <c r="C471" i="48"/>
  <c r="D442" i="48"/>
  <c r="C442" i="48"/>
  <c r="D424" i="48"/>
  <c r="C424" i="48"/>
  <c r="D421" i="48"/>
  <c r="C421" i="48"/>
  <c r="D405" i="48"/>
  <c r="C405" i="48"/>
  <c r="D401" i="48"/>
  <c r="C401" i="48"/>
  <c r="D398" i="48"/>
  <c r="C398" i="48"/>
  <c r="D395" i="48"/>
  <c r="C395" i="48"/>
  <c r="D391" i="48"/>
  <c r="C391" i="48"/>
  <c r="D378" i="48"/>
  <c r="C378" i="48"/>
  <c r="D366" i="48"/>
  <c r="C366" i="48"/>
  <c r="D362" i="48"/>
  <c r="C362" i="48"/>
  <c r="D359" i="48"/>
  <c r="C359" i="48"/>
  <c r="D352" i="48"/>
  <c r="C352" i="48"/>
  <c r="D349" i="48"/>
  <c r="C349" i="48"/>
  <c r="D336" i="48"/>
  <c r="C336" i="48"/>
  <c r="D333" i="48"/>
  <c r="C333" i="48"/>
  <c r="D317" i="48"/>
  <c r="C317" i="48"/>
  <c r="D314" i="48"/>
  <c r="C314" i="48"/>
  <c r="D308" i="48"/>
  <c r="C308" i="48"/>
  <c r="D302" i="48"/>
  <c r="C302" i="48"/>
  <c r="D296" i="48"/>
  <c r="C296" i="48"/>
  <c r="D286" i="48"/>
  <c r="C286" i="48"/>
  <c r="D269" i="48"/>
  <c r="C269" i="48"/>
  <c r="D262" i="48"/>
  <c r="C262" i="48"/>
  <c r="D256" i="48"/>
  <c r="C256" i="48"/>
  <c r="D251" i="48"/>
  <c r="C251" i="48"/>
  <c r="D232" i="48"/>
  <c r="D228" i="48"/>
  <c r="C228" i="48"/>
  <c r="D222" i="48"/>
  <c r="C222" i="48"/>
  <c r="D213" i="48"/>
  <c r="C213" i="48"/>
  <c r="D208" i="48"/>
  <c r="C208" i="48"/>
  <c r="D203" i="48"/>
  <c r="C203" i="48"/>
  <c r="D199" i="48"/>
  <c r="C199" i="48"/>
  <c r="D189" i="48"/>
  <c r="C189" i="48"/>
  <c r="D184" i="48"/>
  <c r="C184" i="48"/>
  <c r="D173" i="48"/>
  <c r="C173" i="48"/>
  <c r="D169" i="48"/>
  <c r="C169" i="48"/>
  <c r="D157" i="48"/>
  <c r="C157" i="48"/>
  <c r="D152" i="48"/>
  <c r="C152" i="48"/>
  <c r="D149" i="48"/>
  <c r="C149" i="48"/>
  <c r="D146" i="48"/>
  <c r="C146" i="48"/>
  <c r="D142" i="48"/>
  <c r="C142" i="48"/>
  <c r="D135" i="48"/>
  <c r="C135" i="48"/>
  <c r="D124" i="48"/>
  <c r="C124" i="48"/>
  <c r="D116" i="48"/>
  <c r="C116" i="48"/>
  <c r="D112" i="48"/>
  <c r="C112" i="48"/>
  <c r="D109" i="48"/>
  <c r="C109" i="48"/>
  <c r="D105" i="48"/>
  <c r="C105" i="48"/>
  <c r="D95" i="48"/>
  <c r="C95" i="48"/>
  <c r="D67" i="48"/>
  <c r="C67" i="48"/>
  <c r="D64" i="48"/>
  <c r="C64" i="48"/>
  <c r="D55" i="48"/>
  <c r="C55" i="48"/>
  <c r="D46" i="48"/>
  <c r="C46" i="48"/>
  <c r="D37" i="48"/>
  <c r="C37" i="48"/>
  <c r="D34" i="48"/>
  <c r="C34" i="48"/>
  <c r="D17" i="48"/>
  <c r="C17" i="48"/>
  <c r="C11" i="48"/>
  <c r="E11" i="48" s="1"/>
  <c r="C8" i="48"/>
  <c r="E8" i="48" s="1"/>
  <c r="D5" i="48"/>
  <c r="C5" i="48"/>
  <c r="E442" i="48" l="1"/>
  <c r="E479" i="48"/>
  <c r="E405" i="48"/>
  <c r="E37" i="48"/>
  <c r="E135" i="48"/>
  <c r="E142" i="48"/>
  <c r="E146" i="48"/>
  <c r="E401" i="48"/>
  <c r="E184" i="48"/>
  <c r="E199" i="48"/>
  <c r="E213" i="48"/>
  <c r="E232" i="48"/>
  <c r="E256" i="48"/>
  <c r="E269" i="48"/>
  <c r="E349" i="48"/>
  <c r="E398" i="48"/>
  <c r="E157" i="48"/>
  <c r="E286" i="48"/>
  <c r="E46" i="48"/>
  <c r="E67" i="48"/>
  <c r="E112" i="48"/>
  <c r="E5" i="48"/>
  <c r="E149" i="48"/>
  <c r="E228" i="48"/>
  <c r="E302" i="48"/>
  <c r="E359" i="48"/>
  <c r="E497" i="48"/>
  <c r="E55" i="48"/>
  <c r="E95" i="48"/>
  <c r="E109" i="48"/>
  <c r="E208" i="48"/>
  <c r="E222" i="48"/>
  <c r="E262" i="48"/>
  <c r="E317" i="48"/>
  <c r="E336" i="48"/>
  <c r="E352" i="48"/>
  <c r="E378" i="48"/>
  <c r="E395" i="48"/>
  <c r="E116" i="48"/>
  <c r="E105" i="48"/>
  <c r="E34" i="48"/>
  <c r="E64" i="48"/>
  <c r="E124" i="48"/>
  <c r="E152" i="48"/>
  <c r="E173" i="48"/>
  <c r="E203" i="48"/>
  <c r="E251" i="48"/>
  <c r="E308" i="48"/>
  <c r="E333" i="48"/>
  <c r="E366" i="48"/>
  <c r="E421" i="48"/>
  <c r="E471" i="48"/>
  <c r="E17" i="48"/>
  <c r="E169" i="48"/>
  <c r="E189" i="48"/>
  <c r="E296" i="48"/>
  <c r="E314" i="48"/>
  <c r="E362" i="48"/>
  <c r="E391" i="48"/>
  <c r="E424" i="48"/>
  <c r="E490" i="48"/>
</calcChain>
</file>

<file path=xl/sharedStrings.xml><?xml version="1.0" encoding="utf-8"?>
<sst xmlns="http://schemas.openxmlformats.org/spreadsheetml/2006/main" count="2368" uniqueCount="1161">
  <si>
    <t>Figure 1. Age-adjusted mortality rates for the United States and Wisconsin</t>
  </si>
  <si>
    <t>WI rate</t>
  </si>
  <si>
    <t>WI total</t>
  </si>
  <si>
    <t>Figure 3. Age-adjusted mortality rates by race/ethnicity</t>
  </si>
  <si>
    <t>Hispanic</t>
  </si>
  <si>
    <t>Race/ethnicity</t>
  </si>
  <si>
    <t>Non-Hispanic African American</t>
  </si>
  <si>
    <t>Non-Hispanic Native American</t>
  </si>
  <si>
    <t>Non-Hispanic White</t>
  </si>
  <si>
    <t xml:space="preserve">Heart 
disease </t>
  </si>
  <si>
    <t>Cancer</t>
  </si>
  <si>
    <t>Cause</t>
  </si>
  <si>
    <t>Other causes of death</t>
  </si>
  <si>
    <t>Population</t>
  </si>
  <si>
    <t>Female</t>
  </si>
  <si>
    <t>Male</t>
  </si>
  <si>
    <t>U.S. rate</t>
  </si>
  <si>
    <t>Figure 10. Age-adjusted rate of cancer deaths for the United States and Wisconsin</t>
  </si>
  <si>
    <t>Lung/Trachea</t>
  </si>
  <si>
    <t>Lymphoid and Blood</t>
  </si>
  <si>
    <t>Prostate</t>
  </si>
  <si>
    <t>Colon/Rectum/Anal</t>
  </si>
  <si>
    <t>Gall Bladder/Pancreas</t>
  </si>
  <si>
    <t>Breast</t>
  </si>
  <si>
    <t>Poisoning</t>
  </si>
  <si>
    <t>Figure 14. Age-adjusted rate of drug overdose deaths for the United States and Wisconsin</t>
  </si>
  <si>
    <t>Drug type</t>
  </si>
  <si>
    <t>Injury type</t>
  </si>
  <si>
    <t>Cancer type</t>
  </si>
  <si>
    <t>Heart disease type</t>
  </si>
  <si>
    <t>Heroin</t>
  </si>
  <si>
    <t>Unknown</t>
  </si>
  <si>
    <t>Benzodiazepines</t>
  </si>
  <si>
    <t>Psychostimulants</t>
  </si>
  <si>
    <t>*Not shown on graph</t>
  </si>
  <si>
    <t>Demographics</t>
  </si>
  <si>
    <t>Total Deaths</t>
  </si>
  <si>
    <t>Age-adjusted rate per 100,000 population</t>
  </si>
  <si>
    <t xml:space="preserve">   Less than 5</t>
  </si>
  <si>
    <t xml:space="preserve">   5 to 17</t>
  </si>
  <si>
    <t xml:space="preserve">   18 to 25</t>
  </si>
  <si>
    <t xml:space="preserve">   26 to 64</t>
  </si>
  <si>
    <t xml:space="preserve">   65 and older</t>
  </si>
  <si>
    <t>Sex</t>
  </si>
  <si>
    <t xml:space="preserve">   Female</t>
  </si>
  <si>
    <t xml:space="preserve">   Male</t>
  </si>
  <si>
    <t>Race/Ethnicity</t>
  </si>
  <si>
    <t xml:space="preserve">   Non-Hispanic White</t>
  </si>
  <si>
    <t xml:space="preserve">   Hispanic</t>
  </si>
  <si>
    <t>DHS Region</t>
  </si>
  <si>
    <t xml:space="preserve">   Northeastern</t>
  </si>
  <si>
    <t xml:space="preserve">   Northern</t>
  </si>
  <si>
    <t xml:space="preserve">   Southeastern</t>
  </si>
  <si>
    <t xml:space="preserve">   Southern</t>
  </si>
  <si>
    <t xml:space="preserve">   Western</t>
  </si>
  <si>
    <t>Percent of Deaths</t>
  </si>
  <si>
    <t xml:space="preserve">   Non-Hispanic Native American</t>
  </si>
  <si>
    <t xml:space="preserve">   Non-Hispanic African American</t>
  </si>
  <si>
    <t>ADAMS</t>
  </si>
  <si>
    <t>ASHLAND</t>
  </si>
  <si>
    <t>BARRON</t>
  </si>
  <si>
    <t>BROWN</t>
  </si>
  <si>
    <t>BUFFALO</t>
  </si>
  <si>
    <t>CALUMET</t>
  </si>
  <si>
    <t>CHIPPEWA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</si>
  <si>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</si>
  <si>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</si>
  <si>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</si>
  <si>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</si>
  <si>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</si>
  <si>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</si>
  <si>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</si>
  <si>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</si>
  <si>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FOND DU LAC</t>
  </si>
  <si>
    <t>GRANT</t>
  </si>
  <si>
    <t>GREEN</t>
  </si>
  <si>
    <t>GREEN LAKE</t>
  </si>
  <si>
    <t>IOWA</t>
  </si>
  <si>
    <t>JACKSON</t>
  </si>
  <si>
    <t>JEFFERSON</t>
  </si>
  <si>
    <t>JUNEAU</t>
  </si>
  <si>
    <t>KENOSHA</t>
  </si>
  <si>
    <t>KEWAUNEE</t>
  </si>
  <si>
    <t>LA CROSSE</t>
  </si>
  <si>
    <t>LANGLADE</t>
  </si>
  <si>
    <t>LINCOLN</t>
  </si>
  <si>
    <t>MANITOWOC</t>
  </si>
  <si>
    <t>MARATHON</t>
  </si>
  <si>
    <t>MARINETTE</t>
  </si>
  <si>
    <t>MENOMINEE</t>
  </si>
  <si>
    <t>MILWAUKEE</t>
  </si>
  <si>
    <t>MONROE</t>
  </si>
  <si>
    <t>OCONTO</t>
  </si>
  <si>
    <t>ONEIDA</t>
  </si>
  <si>
    <t>OUTAGAMIE</t>
  </si>
  <si>
    <t>OZAUKEE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</si>
  <si>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</si>
  <si>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</si>
  <si>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</si>
  <si>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</si>
  <si>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</si>
  <si>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</si>
  <si>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</si>
  <si>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</si>
  <si>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</si>
  <si>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</si>
  <si>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</si>
  <si>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</si>
  <si>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</si>
  <si>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</si>
  <si>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</si>
  <si>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</si>
  <si>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</si>
  <si>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</si>
  <si>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</si>
  <si>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</si>
  <si>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</si>
  <si>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WINNEBAGO</t>
  </si>
  <si>
    <t>WOOD</t>
  </si>
  <si>
    <t>County code</t>
  </si>
  <si>
    <t>Number of deaths</t>
  </si>
  <si>
    <t xml:space="preserve">Total Deaths </t>
  </si>
  <si>
    <r>
      <t xml:space="preserve">Sex </t>
    </r>
    <r>
      <rPr>
        <sz val="11"/>
        <color rgb="FF000000"/>
        <rFont val="Calibri"/>
        <family val="2"/>
        <scheme val="minor"/>
      </rPr>
      <t>       </t>
    </r>
  </si>
  <si>
    <r>
      <t xml:space="preserve">Race/Ethnicity </t>
    </r>
    <r>
      <rPr>
        <sz val="11"/>
        <color rgb="FF000000"/>
        <rFont val="Calibri"/>
        <family val="2"/>
        <scheme val="minor"/>
      </rPr>
      <t>       </t>
    </r>
  </si>
  <si>
    <r>
      <t xml:space="preserve">DHS Region </t>
    </r>
    <r>
      <rPr>
        <sz val="11"/>
        <color rgb="FF000000"/>
        <rFont val="Calibri"/>
        <family val="2"/>
        <scheme val="minor"/>
      </rPr>
      <t>       </t>
    </r>
  </si>
  <si>
    <t>-</t>
  </si>
  <si>
    <t>Number of burials</t>
  </si>
  <si>
    <t>Percent burials (%)</t>
  </si>
  <si>
    <t>Number of cremations</t>
  </si>
  <si>
    <t>Percent cremations (%)</t>
  </si>
  <si>
    <t>Characteristic  </t>
  </si>
  <si>
    <t>Burial</t>
  </si>
  <si>
    <t>Cremation</t>
  </si>
  <si>
    <t>Donation</t>
  </si>
  <si>
    <t>Entombment</t>
  </si>
  <si>
    <t>Other</t>
  </si>
  <si>
    <t>Total</t>
  </si>
  <si>
    <t>N</t>
  </si>
  <si>
    <t>%</t>
  </si>
  <si>
    <r>
      <t xml:space="preserve">Sex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</si>
  <si>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Race/Ethnicity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</si>
  <si>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Education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</si>
  <si>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Marital status </t>
    </r>
    <r>
      <rPr>
        <b/>
        <sz val="11"/>
        <color rgb="FF17365D"/>
        <rFont val="Calibri"/>
        <family val="2"/>
        <scheme val="minor"/>
      </rPr>
      <t>                     </t>
    </r>
  </si>
  <si>
    <r>
      <t xml:space="preserve">DHS Region </t>
    </r>
    <r>
      <rPr>
        <b/>
        <sz val="11"/>
        <color rgb="FF17365D"/>
        <rFont val="Calibri"/>
        <family val="2"/>
        <scheme val="minor"/>
      </rPr>
      <t>                     </t>
    </r>
  </si>
  <si>
    <t>Cause of Death</t>
  </si>
  <si>
    <t>No Autopsy</t>
  </si>
  <si>
    <t>Autopsy</t>
  </si>
  <si>
    <t>Percent</t>
  </si>
  <si>
    <t>By leading causes  </t>
  </si>
  <si>
    <t>By injury intent  </t>
  </si>
  <si>
    <t>By selected causes of injury  </t>
  </si>
  <si>
    <t>Fire/Flame</t>
  </si>
  <si>
    <t>Drowning</t>
  </si>
  <si>
    <t>Motor Vehicle Crash (MVC)</t>
  </si>
  <si>
    <t>Suffocation</t>
  </si>
  <si>
    <t>Fall</t>
  </si>
  <si>
    <t>All others</t>
  </si>
  <si>
    <t>Drug Type</t>
  </si>
  <si>
    <t>Heart disease types</t>
  </si>
  <si>
    <t>Ischemic heart</t>
  </si>
  <si>
    <t>Hypertensive heart/renal</t>
  </si>
  <si>
    <t>Pulmonary heart</t>
  </si>
  <si>
    <t>Rheumatic heart</t>
  </si>
  <si>
    <t>Other types</t>
  </si>
  <si>
    <t>Total number of deaths</t>
  </si>
  <si>
    <t>&lt;5</t>
  </si>
  <si>
    <t>All cancer deaths</t>
  </si>
  <si>
    <t>Liver</t>
  </si>
  <si>
    <t>Melanoma/Skin</t>
  </si>
  <si>
    <t>Stomach</t>
  </si>
  <si>
    <t>Cancer types</t>
  </si>
  <si>
    <t>Cause of injury</t>
  </si>
  <si>
    <t>Injury Location</t>
  </si>
  <si>
    <t>Multiple injuries</t>
  </si>
  <si>
    <t>Head/Neck</t>
  </si>
  <si>
    <t>Lower extremities</t>
  </si>
  <si>
    <t>Abdomen/Spine/Pelvis</t>
  </si>
  <si>
    <t>Upper extremities</t>
  </si>
  <si>
    <t>Other/Foreign/Frostbite</t>
  </si>
  <si>
    <t xml:space="preserve">Note: Age-adjusted rates unavailable for counties with small number of deaths due to unreliability </t>
  </si>
  <si>
    <t>Non-Hispanic Asian/Pacific Islander</t>
  </si>
  <si>
    <t xml:space="preserve">   Non-Hispanic Asian/Pacific Islander</t>
  </si>
  <si>
    <t xml:space="preserve">   Other</t>
  </si>
  <si>
    <t xml:space="preserve">   Unknown</t>
  </si>
  <si>
    <t xml:space="preserve">   Single</t>
  </si>
  <si>
    <t xml:space="preserve">   Married</t>
  </si>
  <si>
    <t xml:space="preserve">   Divorced</t>
  </si>
  <si>
    <t xml:space="preserve">   Widowed</t>
  </si>
  <si>
    <t xml:space="preserve">   25 to 64</t>
  </si>
  <si>
    <t>Source: Office of Health Informatics, Division of Public Health, Wisconsin Department of Health Services</t>
  </si>
  <si>
    <t xml:space="preserve">   Lower CI</t>
  </si>
  <si>
    <t xml:space="preserve">   Upper CI</t>
  </si>
  <si>
    <t xml:space="preserve">   Heart disease</t>
  </si>
  <si>
    <t xml:space="preserve">   Cancer</t>
  </si>
  <si>
    <t xml:space="preserve">   Unintentional injury</t>
  </si>
  <si>
    <t xml:space="preserve">   Assault (Homicide)</t>
  </si>
  <si>
    <t xml:space="preserve">   Undetermined</t>
  </si>
  <si>
    <t xml:space="preserve">   Self-inflicted (Suicide)</t>
  </si>
  <si>
    <t xml:space="preserve">   Legal/War</t>
  </si>
  <si>
    <t xml:space="preserve">   Poisoning</t>
  </si>
  <si>
    <t>Age-adjusted rate (per 10,000)</t>
  </si>
  <si>
    <t>Figure 2. Age-adjusted mortality rates by sex for the United States and Wisconsin</t>
  </si>
  <si>
    <t>Age</t>
  </si>
  <si>
    <t>Figure 4. Number of deaths by the three leading causes of death</t>
  </si>
  <si>
    <t>Figure 7. Age-adjusted mortality rates for the top three causes of death, by sex</t>
  </si>
  <si>
    <t>Figure 13. Age-adjusted rate for unintentional injury death (external causes), by type and sex</t>
  </si>
  <si>
    <t>Chest</t>
  </si>
  <si>
    <t>Crude mortality rate per 100,000 population</t>
  </si>
  <si>
    <t>Crude rate per 100,000 population</t>
  </si>
  <si>
    <t>All Ages</t>
  </si>
  <si>
    <t>*</t>
  </si>
  <si>
    <t>Figure 6. Age-adjusted mortality rates and percent change for the top three causes of death</t>
  </si>
  <si>
    <t>ST. CROIX</t>
  </si>
  <si>
    <t>* 2016 U.S. provisional age-adjusted mortality rates from the National Center for Health Statistics are not available stratified by sex, as of November 2017</t>
  </si>
  <si>
    <t>Age Group</t>
  </si>
  <si>
    <t>Total Number of Deaths</t>
  </si>
  <si>
    <t>Total Death Rate</t>
  </si>
  <si>
    <t>Male Number of Deaths</t>
  </si>
  <si>
    <t>Female Number of Deaths</t>
  </si>
  <si>
    <t>Female Death Rate per 100,000</t>
  </si>
  <si>
    <t>0-4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</si>
  <si>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</si>
  <si>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</si>
  <si>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</si>
  <si>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</si>
  <si>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</si>
  <si>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</si>
  <si>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</si>
  <si>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</si>
  <si>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</si>
  <si>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</si>
  <si>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</si>
  <si>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</si>
  <si>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</si>
  <si>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</si>
  <si>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</si>
  <si>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</si>
  <si>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</si>
  <si>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</si>
  <si>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</si>
  <si>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County</t>
  </si>
  <si>
    <t>Number of Deaths</t>
  </si>
  <si>
    <t>Estimated Population</t>
  </si>
  <si>
    <t>Crude Death Rate per 100,000</t>
  </si>
  <si>
    <t>STATE</t>
  </si>
  <si>
    <t>STATE TOTAL</t>
  </si>
  <si>
    <t/>
  </si>
  <si>
    <t>ADAMS TOTAL</t>
  </si>
  <si>
    <t>ASHLAND TOTAL</t>
  </si>
  <si>
    <t>BARRON TOTAL</t>
  </si>
  <si>
    <t>BAYFIELD TOTAL</t>
  </si>
  <si>
    <t>BROWN TOTAL</t>
  </si>
  <si>
    <t>BUFFALO TOTAL</t>
  </si>
  <si>
    <t>BURNETT TOTAL</t>
  </si>
  <si>
    <t>CALUMET TOTAL</t>
  </si>
  <si>
    <t>CHIPPEWA TOTAL</t>
  </si>
  <si>
    <t>CLARK TOTAL</t>
  </si>
  <si>
    <t>COLUMBIA TOTAL</t>
  </si>
  <si>
    <t>CRAWFORD TOTAL</t>
  </si>
  <si>
    <t>DANE TOTAL</t>
  </si>
  <si>
    <t>DODGE TOTAL</t>
  </si>
  <si>
    <t>DOOR TOTAL</t>
  </si>
  <si>
    <t>DOUGLAS TOTAL</t>
  </si>
  <si>
    <t>DUNN TOTAL</t>
  </si>
  <si>
    <t>EAU CLAIRE TOTAL</t>
  </si>
  <si>
    <t>FLORENCE TOTAL</t>
  </si>
  <si>
    <t>FOND DU LAC TOTAL</t>
  </si>
  <si>
    <t>FOREST TOTAL</t>
  </si>
  <si>
    <t>GRANT TOTAL</t>
  </si>
  <si>
    <t>GREEN TOTAL</t>
  </si>
  <si>
    <t>GREEN LAKE TOTAL</t>
  </si>
  <si>
    <t>IOWA TOTAL</t>
  </si>
  <si>
    <t>IRON TOTAL</t>
  </si>
  <si>
    <t>JACKSON TOTAL</t>
  </si>
  <si>
    <t>JEFFERSON TOTAL</t>
  </si>
  <si>
    <t>JUNEAU TOTAL</t>
  </si>
  <si>
    <t>KENOSHA TOTAL</t>
  </si>
  <si>
    <t>KEWAUNEE TOTAL</t>
  </si>
  <si>
    <t>LA CROSSE TOTAL</t>
  </si>
  <si>
    <t>LAFAYETTE TOTAL</t>
  </si>
  <si>
    <t>LANGLADE TOTAL</t>
  </si>
  <si>
    <t>LINCOLN TOTAL</t>
  </si>
  <si>
    <t>MANITOWOC TOTAL</t>
  </si>
  <si>
    <t>MARATHON TOTAL</t>
  </si>
  <si>
    <t>MARINETTE TOTAL</t>
  </si>
  <si>
    <t>MARQUETTE TOTAL</t>
  </si>
  <si>
    <t>MENOMINEE TOTAL</t>
  </si>
  <si>
    <t>MILWAUKEE TOTAL</t>
  </si>
  <si>
    <t>MONROE TOTAL</t>
  </si>
  <si>
    <t>OCONTO TOTAL</t>
  </si>
  <si>
    <t>ONEIDA TOTAL</t>
  </si>
  <si>
    <t>OUTAGAMIE TOTAL</t>
  </si>
  <si>
    <t>OZAUKEE TOTAL</t>
  </si>
  <si>
    <t>PEPIN TOTAL</t>
  </si>
  <si>
    <t>PIERCE TOTAL</t>
  </si>
  <si>
    <t>POLK TOTAL</t>
  </si>
  <si>
    <t>PORTAGE TOTAL</t>
  </si>
  <si>
    <t>PRICE TOTAL</t>
  </si>
  <si>
    <t>RACINE TOTAL</t>
  </si>
  <si>
    <t>RICHLAND TOTAL</t>
  </si>
  <si>
    <t>ROCK TOTAL</t>
  </si>
  <si>
    <t>RUSK TOTAL</t>
  </si>
  <si>
    <t>SAUK TOTAL</t>
  </si>
  <si>
    <t>SAWYER TOTAL</t>
  </si>
  <si>
    <t>SHAWANO TOTAL</t>
  </si>
  <si>
    <t>SHEBOYGAN TOTAL</t>
  </si>
  <si>
    <t>TAYLOR TOTAL</t>
  </si>
  <si>
    <t>TREMPEALEAU TOTAL</t>
  </si>
  <si>
    <t>VERNON TOTAL</t>
  </si>
  <si>
    <t>VILAS TOTAL</t>
  </si>
  <si>
    <t>WALWORTH TOTAL</t>
  </si>
  <si>
    <t>WASHBURN TOTAL</t>
  </si>
  <si>
    <t>WASHINGTON TOTAL</t>
  </si>
  <si>
    <t>WAUKESHA TOTAL</t>
  </si>
  <si>
    <t>WAUPACA TOTAL</t>
  </si>
  <si>
    <t>WAUSHARA TOTAL</t>
  </si>
  <si>
    <t>WINNEBAGO TOTAL</t>
  </si>
  <si>
    <t>WOOD TOTAL</t>
  </si>
  <si>
    <t xml:space="preserve">* Urban is classified as all civil minor divisions, such as city, town, village, with population of at least 2,500. </t>
  </si>
  <si>
    <t>Source: Office of Health Informatics, Division of Public Health, Department of Health Services</t>
  </si>
  <si>
    <t>Hispanic Ethnicity</t>
  </si>
  <si>
    <t>Number</t>
  </si>
  <si>
    <t>Minor Civil Division Residency (City, Village or Town) with population of 2,500 or more</t>
  </si>
  <si>
    <t>Race</t>
  </si>
  <si>
    <t>Urban*</t>
  </si>
  <si>
    <t>Rural</t>
  </si>
  <si>
    <t>Rome  (t)</t>
  </si>
  <si>
    <t>Rest of county</t>
  </si>
  <si>
    <t>Ashland  (c)  (pt.)</t>
  </si>
  <si>
    <t>Barron  (c)</t>
  </si>
  <si>
    <t>Rice lake  (c)</t>
  </si>
  <si>
    <t>Rice lake  (t)</t>
  </si>
  <si>
    <t>Stanley  (t)</t>
  </si>
  <si>
    <t>Allouez  (v)</t>
  </si>
  <si>
    <t>Ashwaubenon  (v)</t>
  </si>
  <si>
    <t>Bellevue  (v)</t>
  </si>
  <si>
    <t>De Pere  (c)</t>
  </si>
  <si>
    <t>Green Bay  (c)</t>
  </si>
  <si>
    <t>Hobart  (v)</t>
  </si>
  <si>
    <t>Howard  (v)  (pt.)</t>
  </si>
  <si>
    <t>Lawrence  (t)</t>
  </si>
  <si>
    <t>Ledgeview  (t)</t>
  </si>
  <si>
    <t>Pittsfield  (t)</t>
  </si>
  <si>
    <t>Pulaski  (v)  (pt.)</t>
  </si>
  <si>
    <t>Scott  (t)</t>
  </si>
  <si>
    <t>Suamico  (v)</t>
  </si>
  <si>
    <t>Wrightstown  (v)  (pt.)</t>
  </si>
  <si>
    <t>Mondovi  (c)</t>
  </si>
  <si>
    <t>Appleton  (c)  (pt.)</t>
  </si>
  <si>
    <t>Brillion  (c)</t>
  </si>
  <si>
    <t>Chilton  (c)</t>
  </si>
  <si>
    <t>Harrison  (v)  (pt.)</t>
  </si>
  <si>
    <t>New Holstein  (c)</t>
  </si>
  <si>
    <t>Sherwood  (v)</t>
  </si>
  <si>
    <t>Bloomer  (c)</t>
  </si>
  <si>
    <t>Chippewa Falls  (c)</t>
  </si>
  <si>
    <t>Eagle Point  (t)</t>
  </si>
  <si>
    <t>Lafayette  (t)</t>
  </si>
  <si>
    <t>Lake Hallie  (v)</t>
  </si>
  <si>
    <t>Stanley  (c)  (pt.)</t>
  </si>
  <si>
    <t>Wheaton  (t)</t>
  </si>
  <si>
    <t>Columbus  (c)  (pt.)</t>
  </si>
  <si>
    <t>Lodi  (c)</t>
  </si>
  <si>
    <t>Lodi  (t)</t>
  </si>
  <si>
    <t>Pacific  (t)</t>
  </si>
  <si>
    <t>Portage  (c)</t>
  </si>
  <si>
    <t>Poynette  (v)</t>
  </si>
  <si>
    <t>Prairie du chien  (c)</t>
  </si>
  <si>
    <t>Bristol  (t)</t>
  </si>
  <si>
    <t>Burke  (t)</t>
  </si>
  <si>
    <t>Cottage grove  (t)</t>
  </si>
  <si>
    <t>Cottage grove  (v)</t>
  </si>
  <si>
    <t>Cross plains  (v)</t>
  </si>
  <si>
    <t>Deforest  (v)</t>
  </si>
  <si>
    <t>Dunn  (t)</t>
  </si>
  <si>
    <t>Fitchburg  (c)</t>
  </si>
  <si>
    <t>Madison  (c)</t>
  </si>
  <si>
    <t>Madison  (t)</t>
  </si>
  <si>
    <t>Marshall  (v)</t>
  </si>
  <si>
    <t>Mcfarland  (v)</t>
  </si>
  <si>
    <t>Middleton  (c)</t>
  </si>
  <si>
    <t>Middleton  (t)</t>
  </si>
  <si>
    <t>Monona  (c)</t>
  </si>
  <si>
    <t>Mount Horeb  (v)</t>
  </si>
  <si>
    <t>Oregon  (t)</t>
  </si>
  <si>
    <t>Oregon  (v)</t>
  </si>
  <si>
    <t>Pleasant springs  (t)</t>
  </si>
  <si>
    <t>Springfield  (t)</t>
  </si>
  <si>
    <t>Stoughton  (c)</t>
  </si>
  <si>
    <t>Sun Prairie  (c)</t>
  </si>
  <si>
    <t>Verona  (c)</t>
  </si>
  <si>
    <t>Waunakee  (v)</t>
  </si>
  <si>
    <t>Westport  (t)</t>
  </si>
  <si>
    <t>Windsor  (t)</t>
  </si>
  <si>
    <t>Ashippun  (t)</t>
  </si>
  <si>
    <t>Beaver Dam  (c)</t>
  </si>
  <si>
    <t>Beaver Dam  (t)</t>
  </si>
  <si>
    <t>Horicon  (c)</t>
  </si>
  <si>
    <t>Juneau  (c)</t>
  </si>
  <si>
    <t>Mayville  (c)</t>
  </si>
  <si>
    <t>Watertown  (c)  (pt.)</t>
  </si>
  <si>
    <t>Waupun  (c)  (pt.)</t>
  </si>
  <si>
    <t>Sevastopol  (t)</t>
  </si>
  <si>
    <t>Sturgeon bay  (c)</t>
  </si>
  <si>
    <t>Superior  (c)</t>
  </si>
  <si>
    <t>Menomonie  (c)</t>
  </si>
  <si>
    <t>Menomonie  (t)</t>
  </si>
  <si>
    <t>Altoona  (c)</t>
  </si>
  <si>
    <t>Eau Claire  (c)  (pt.)</t>
  </si>
  <si>
    <t>Pleasant Valley  (t)</t>
  </si>
  <si>
    <t>Seymour  (t)</t>
  </si>
  <si>
    <t>Union  (t)</t>
  </si>
  <si>
    <t>Washington  (t)</t>
  </si>
  <si>
    <t>Empire  (t)</t>
  </si>
  <si>
    <t>Fond du Lac  (c)</t>
  </si>
  <si>
    <t>Fond du Lac  (t)</t>
  </si>
  <si>
    <t>Friendship  (t)</t>
  </si>
  <si>
    <t>North Fond du Lac  (v)</t>
  </si>
  <si>
    <t>Ripon  (c)</t>
  </si>
  <si>
    <t>Taycheedah  (t)</t>
  </si>
  <si>
    <t>Boscobel  (c)</t>
  </si>
  <si>
    <t>Fennimore  (c)</t>
  </si>
  <si>
    <t>Lancaster  (c)</t>
  </si>
  <si>
    <t>Platteville  (c)</t>
  </si>
  <si>
    <t>Brodhead  (c)  (pt.)</t>
  </si>
  <si>
    <t>Monroe  (c)</t>
  </si>
  <si>
    <t>Berlin  (c)  (pt.)</t>
  </si>
  <si>
    <t>Dodgeville  (c)</t>
  </si>
  <si>
    <t>Black River Falls  (c)</t>
  </si>
  <si>
    <t>Brockway  (t)</t>
  </si>
  <si>
    <t>Fort Atkinson  (c)</t>
  </si>
  <si>
    <t>Ixonia  (t)</t>
  </si>
  <si>
    <t>Jefferson  (c)</t>
  </si>
  <si>
    <t>Johnson Creek  (v)</t>
  </si>
  <si>
    <t>Koshkonong  (t)</t>
  </si>
  <si>
    <t>Lake Mills  (c)</t>
  </si>
  <si>
    <t>Oakland  (t)</t>
  </si>
  <si>
    <t>Waterloo  (c)</t>
  </si>
  <si>
    <t>Whitewater  (c)  (pt.)</t>
  </si>
  <si>
    <t>Mauston  (c)</t>
  </si>
  <si>
    <t>New Lisbon  (c)</t>
  </si>
  <si>
    <t>Bristol  (v)</t>
  </si>
  <si>
    <t>Kenosha  (c)</t>
  </si>
  <si>
    <t>Paddock Lake  (v)</t>
  </si>
  <si>
    <t>Pleasant Prairie  (v)</t>
  </si>
  <si>
    <t>Randall  (t)</t>
  </si>
  <si>
    <t>Salem  (t)</t>
  </si>
  <si>
    <t>Somers  (t)</t>
  </si>
  <si>
    <t>Twin Lakes  (v)</t>
  </si>
  <si>
    <t>Wheatland  (t)</t>
  </si>
  <si>
    <t>Algoma  (c)</t>
  </si>
  <si>
    <t>Kewaunee  (c)</t>
  </si>
  <si>
    <t>Luxemburg  (v)</t>
  </si>
  <si>
    <t>Campbell  (t)</t>
  </si>
  <si>
    <t>Holland  (t)</t>
  </si>
  <si>
    <t>Holmen  (v)</t>
  </si>
  <si>
    <t>La Crosse  (c)</t>
  </si>
  <si>
    <t>Onalaska  (c)</t>
  </si>
  <si>
    <t>Onalaska  (t)</t>
  </si>
  <si>
    <t>Shelby  (t)</t>
  </si>
  <si>
    <t>West Salem  (v)</t>
  </si>
  <si>
    <t>Antigo  (c)</t>
  </si>
  <si>
    <t>Merrill  (c)</t>
  </si>
  <si>
    <t>Merrill  (t)</t>
  </si>
  <si>
    <t>Tomahawk  (c)</t>
  </si>
  <si>
    <t>Kiel  (c)  (pt.)</t>
  </si>
  <si>
    <t>Manitowoc  (c)</t>
  </si>
  <si>
    <t>Two Rivers  (c)</t>
  </si>
  <si>
    <t>Kronenwetter  (v)</t>
  </si>
  <si>
    <t>Mosinee  (c)</t>
  </si>
  <si>
    <t>Rib Mountain  (t)</t>
  </si>
  <si>
    <t>Rothschild  (v)</t>
  </si>
  <si>
    <t>Stettin  (t)</t>
  </si>
  <si>
    <t>Wausau  (c)</t>
  </si>
  <si>
    <t>Weston  (v)</t>
  </si>
  <si>
    <t>Marinette  (c)</t>
  </si>
  <si>
    <t>Peshtigo  (c)</t>
  </si>
  <si>
    <t>Peshtigo  (t)</t>
  </si>
  <si>
    <t>Stephenson  (t)</t>
  </si>
  <si>
    <t>Menominee  (t)</t>
  </si>
  <si>
    <t>Bayside  (v)  (pt.)</t>
  </si>
  <si>
    <t>Brown Deer  (v)</t>
  </si>
  <si>
    <t>Cudahy  (c)</t>
  </si>
  <si>
    <t>Fox Point  (v)</t>
  </si>
  <si>
    <t>Franklin  (c)</t>
  </si>
  <si>
    <t>Glendale  (c)</t>
  </si>
  <si>
    <t>Greendale  (v)</t>
  </si>
  <si>
    <t>Greenfield  (c)</t>
  </si>
  <si>
    <t>Hales Corners  (v)</t>
  </si>
  <si>
    <t>Milwaukee  (c)  (pt.)</t>
  </si>
  <si>
    <t>Oak creek  (c)</t>
  </si>
  <si>
    <t>Shorewood  (v)</t>
  </si>
  <si>
    <t>South Milwaukee  (c)</t>
  </si>
  <si>
    <t>Wauwatosa  (c)</t>
  </si>
  <si>
    <t>West Allis  (c)</t>
  </si>
  <si>
    <t>West Milwaukee  (v)</t>
  </si>
  <si>
    <t>Whitefish Bay  (v)</t>
  </si>
  <si>
    <t>Sparta  (c)</t>
  </si>
  <si>
    <t>Sparta  (t)</t>
  </si>
  <si>
    <t>Tomah  (c)</t>
  </si>
  <si>
    <t>Chase  (t)</t>
  </si>
  <si>
    <t>Little Suamico  (t)</t>
  </si>
  <si>
    <t>Oconto  (c)</t>
  </si>
  <si>
    <t>Oconto falls  (c)</t>
  </si>
  <si>
    <t>Minocqua  (t)</t>
  </si>
  <si>
    <t>Newbold  (t)</t>
  </si>
  <si>
    <t>Pelican  (t)</t>
  </si>
  <si>
    <t>Pine Lake  (t)</t>
  </si>
  <si>
    <t>Rhinelander  (c)</t>
  </si>
  <si>
    <t>Buchanan  (t)</t>
  </si>
  <si>
    <t>Center  (t)</t>
  </si>
  <si>
    <t>Combined Locks  (v)</t>
  </si>
  <si>
    <t>Dale  (t)</t>
  </si>
  <si>
    <t>Ellington  (t)</t>
  </si>
  <si>
    <t>Freedom  (t)</t>
  </si>
  <si>
    <t>Grand Chute  (t)</t>
  </si>
  <si>
    <t>Greenville  (t)</t>
  </si>
  <si>
    <t>Hortonville  (v)</t>
  </si>
  <si>
    <t>Kaukauna  (c)  (pt.)</t>
  </si>
  <si>
    <t>Kimberly  (v)</t>
  </si>
  <si>
    <t>Little Chute  (v)</t>
  </si>
  <si>
    <t>Oneida  (t)</t>
  </si>
  <si>
    <t>Seymour  (c)</t>
  </si>
  <si>
    <t>Cedarburg  (c)</t>
  </si>
  <si>
    <t>Cedarburg  (t)</t>
  </si>
  <si>
    <t>Grafton  (t)</t>
  </si>
  <si>
    <t>Grafton  (v)</t>
  </si>
  <si>
    <t>Mequon  (c)</t>
  </si>
  <si>
    <t>Port Washington  (c)</t>
  </si>
  <si>
    <t>Saukville  (v)</t>
  </si>
  <si>
    <t>Thiensville  (v)</t>
  </si>
  <si>
    <t>Ellsworth  (v)</t>
  </si>
  <si>
    <t>Prescott  (c)</t>
  </si>
  <si>
    <t>River Falls  (c)  (pt.)</t>
  </si>
  <si>
    <t>Alden  (t)</t>
  </si>
  <si>
    <t>Amery  (c)</t>
  </si>
  <si>
    <t>Osceola  (t)</t>
  </si>
  <si>
    <t>Osceola  (v)</t>
  </si>
  <si>
    <t>Hull  (t)</t>
  </si>
  <si>
    <t>Plover  (v)</t>
  </si>
  <si>
    <t>Stevens Point  (c)</t>
  </si>
  <si>
    <t>Stockton  (t)</t>
  </si>
  <si>
    <t>Park Falls  (c)</t>
  </si>
  <si>
    <t>Burlington  (c)  (pt.)</t>
  </si>
  <si>
    <t>Burlington  (t)</t>
  </si>
  <si>
    <t>Caledonia  (v)</t>
  </si>
  <si>
    <t>Dover  (t)</t>
  </si>
  <si>
    <t>Mount pleasant  (v)</t>
  </si>
  <si>
    <t>Norway  (t)</t>
  </si>
  <si>
    <t>Racine  (c)</t>
  </si>
  <si>
    <t>Raymond  (t)</t>
  </si>
  <si>
    <t>Rochester  (v)</t>
  </si>
  <si>
    <t>Sturtevant  (v)</t>
  </si>
  <si>
    <t>Union Grove  (v)</t>
  </si>
  <si>
    <t>Waterford  (t)</t>
  </si>
  <si>
    <t>Waterford  (v)</t>
  </si>
  <si>
    <t>Yorkville  (t)</t>
  </si>
  <si>
    <t>Richland Center  (c)</t>
  </si>
  <si>
    <t>Beloit  (c)</t>
  </si>
  <si>
    <t>Beloit  (t)</t>
  </si>
  <si>
    <t>Edgerton  (c)  (pt.)</t>
  </si>
  <si>
    <t>Evansville  (c)</t>
  </si>
  <si>
    <t>Fulton  (t)</t>
  </si>
  <si>
    <t>Harmony  (t)</t>
  </si>
  <si>
    <t>Janesville  (c)</t>
  </si>
  <si>
    <t>Janesville  (t)</t>
  </si>
  <si>
    <t>Milton  (c)</t>
  </si>
  <si>
    <t>Milton  (t)</t>
  </si>
  <si>
    <t>Rock  (t)</t>
  </si>
  <si>
    <t>Ladysmith  (c)</t>
  </si>
  <si>
    <t>Baraboo  (c)</t>
  </si>
  <si>
    <t>Lake Delton  (v)</t>
  </si>
  <si>
    <t>Prairie du Sac  (v)</t>
  </si>
  <si>
    <t>Reedsburg  (c)</t>
  </si>
  <si>
    <t>Sauk City  (v)</t>
  </si>
  <si>
    <t>Hayward  (t)</t>
  </si>
  <si>
    <t>Shawano  (c)</t>
  </si>
  <si>
    <t>Wescott  (t)</t>
  </si>
  <si>
    <t>Greenbush  (t)</t>
  </si>
  <si>
    <t>Howards Grove  (v)</t>
  </si>
  <si>
    <t>Lima  (t)</t>
  </si>
  <si>
    <t>Oostburg  (v)</t>
  </si>
  <si>
    <t>Plymouth  (c)</t>
  </si>
  <si>
    <t>Plymouth  (t)</t>
  </si>
  <si>
    <t>Sheboygan  (c)</t>
  </si>
  <si>
    <t>Sheboygan  (t)</t>
  </si>
  <si>
    <t>Sheboygan Falls  (c)</t>
  </si>
  <si>
    <t>Wilson  (t)</t>
  </si>
  <si>
    <t>Baldwin  (v)</t>
  </si>
  <si>
    <t>Hudson  (c)</t>
  </si>
  <si>
    <t>Hudson  (t)</t>
  </si>
  <si>
    <t>New Richmond  (c)</t>
  </si>
  <si>
    <t>North Hudson  (v)</t>
  </si>
  <si>
    <t>Richmond  (t)</t>
  </si>
  <si>
    <t>River falls  (c)  (pt.)</t>
  </si>
  <si>
    <t>Somerset  (t)</t>
  </si>
  <si>
    <t>Somerset  (v)</t>
  </si>
  <si>
    <t>Star prairie  (t)</t>
  </si>
  <si>
    <t>Troy  (t)</t>
  </si>
  <si>
    <t>Medford  (c)</t>
  </si>
  <si>
    <t>Medford  (t)</t>
  </si>
  <si>
    <t>Arcadia  (c)</t>
  </si>
  <si>
    <t>Viroqua  (c)</t>
  </si>
  <si>
    <t>Lac du Flambeau  (t)</t>
  </si>
  <si>
    <t>Bloomfield  (v)</t>
  </si>
  <si>
    <t>Delavan  (c)</t>
  </si>
  <si>
    <t>Delavan  (t)</t>
  </si>
  <si>
    <t>Elkhorn  (c)</t>
  </si>
  <si>
    <t>Geneva  (t)</t>
  </si>
  <si>
    <t>Genoa City  (v)  (pt.)</t>
  </si>
  <si>
    <t>Lake Geneva  (c)</t>
  </si>
  <si>
    <t>Lyons  (t)</t>
  </si>
  <si>
    <t>Sugar Creek  (t)</t>
  </si>
  <si>
    <t>Walworth  (v)</t>
  </si>
  <si>
    <t>Williams Bay  (v)</t>
  </si>
  <si>
    <t>Spooner  (c)</t>
  </si>
  <si>
    <t>Addison  (t)</t>
  </si>
  <si>
    <t>Barton  (t)</t>
  </si>
  <si>
    <t>Erin  (t)</t>
  </si>
  <si>
    <t>Farmington  (t)</t>
  </si>
  <si>
    <t>Germantown  (v)</t>
  </si>
  <si>
    <t>Hartford  (c)  (pt.)</t>
  </si>
  <si>
    <t>Hartford  (t)</t>
  </si>
  <si>
    <t>Jackson  (t)</t>
  </si>
  <si>
    <t>Jackson  (v)</t>
  </si>
  <si>
    <t>Kewaskum  (v)  (pt.)</t>
  </si>
  <si>
    <t>Polk  (t)</t>
  </si>
  <si>
    <t>Richfield  (v)</t>
  </si>
  <si>
    <t>Slinger  (v)</t>
  </si>
  <si>
    <t>Trenton  (t)</t>
  </si>
  <si>
    <t>West Bend  (c)</t>
  </si>
  <si>
    <t>West Bend  (t)</t>
  </si>
  <si>
    <t>Brookfield  (c)</t>
  </si>
  <si>
    <t>Brookfield  (t)</t>
  </si>
  <si>
    <t>Delafield  (c)</t>
  </si>
  <si>
    <t>Delafield  (t)</t>
  </si>
  <si>
    <t>Eagle  (t)</t>
  </si>
  <si>
    <t>Elm grove  (v)</t>
  </si>
  <si>
    <t>Genesee  (t)</t>
  </si>
  <si>
    <t>Hartland  (v)</t>
  </si>
  <si>
    <t>Lisbon  (t)</t>
  </si>
  <si>
    <t>Menomonee Falls  (v)</t>
  </si>
  <si>
    <t>Merton  (t)</t>
  </si>
  <si>
    <t>Merton  (v)</t>
  </si>
  <si>
    <t>Mukwonago  (t)</t>
  </si>
  <si>
    <t>Mukwonago  (v)  (pt.)</t>
  </si>
  <si>
    <t>Muskego  (c)</t>
  </si>
  <si>
    <t>New Berlin  (c)</t>
  </si>
  <si>
    <t>Oconomowoc  (c)</t>
  </si>
  <si>
    <t>Oconomowoc  (t)</t>
  </si>
  <si>
    <t>Ottawa  (t)</t>
  </si>
  <si>
    <t>Pewaukee  (c)</t>
  </si>
  <si>
    <t>Pewaukee  (v)</t>
  </si>
  <si>
    <t>Summit  (v)</t>
  </si>
  <si>
    <t>Sussex  (v)</t>
  </si>
  <si>
    <t>Vernon  (t)</t>
  </si>
  <si>
    <t>Wales  (v)</t>
  </si>
  <si>
    <t>Waukesha  (c)</t>
  </si>
  <si>
    <t>Waukesha  (t)</t>
  </si>
  <si>
    <t>Clintonville  (c)</t>
  </si>
  <si>
    <t>Dayton  (t)</t>
  </si>
  <si>
    <t>Mukwa  (t)</t>
  </si>
  <si>
    <t>New London  (c)  (pt.)</t>
  </si>
  <si>
    <t>Waupaca  (c)</t>
  </si>
  <si>
    <t>Algoma  (t)</t>
  </si>
  <si>
    <t>Clayton  (t)</t>
  </si>
  <si>
    <t>Menasha  (c)  (pt.)</t>
  </si>
  <si>
    <t>Menasha  (t)</t>
  </si>
  <si>
    <t>Neenah  (c)</t>
  </si>
  <si>
    <t>Neenah  (t)</t>
  </si>
  <si>
    <t>Omro  (c)</t>
  </si>
  <si>
    <t>Oshkosh  (c)</t>
  </si>
  <si>
    <t>Grand Rapids  (t)</t>
  </si>
  <si>
    <t>Marshfield  (c)  (pt.)</t>
  </si>
  <si>
    <t>Nekoosa  (c)</t>
  </si>
  <si>
    <t>Saratoga  (t)</t>
  </si>
  <si>
    <t>Wisconsin Rapids  (c)</t>
  </si>
  <si>
    <t>Non-Hispanic Ethnicity</t>
  </si>
  <si>
    <t>Unknown if Hispanic Ethnicity</t>
  </si>
  <si>
    <t>White</t>
  </si>
  <si>
    <t>Black/African American</t>
  </si>
  <si>
    <t>Filipino</t>
  </si>
  <si>
    <t>Guamanian or Chamorro</t>
  </si>
  <si>
    <t>Native Hawaiian</t>
  </si>
  <si>
    <t>Hmong</t>
  </si>
  <si>
    <t>Korean</t>
  </si>
  <si>
    <t>Laotian</t>
  </si>
  <si>
    <t>Asian Race Not Listed Previously</t>
  </si>
  <si>
    <t>Samoan</t>
  </si>
  <si>
    <t>Other Race</t>
  </si>
  <si>
    <t>Unknown Race</t>
  </si>
  <si>
    <t>American Indian/Alaska Native</t>
  </si>
  <si>
    <t>Japanese</t>
  </si>
  <si>
    <t>Chinese</t>
  </si>
  <si>
    <t>Vietnamese</t>
  </si>
  <si>
    <t>Total number of decedents*</t>
  </si>
  <si>
    <t>*Race categories are not mutually exclusive. Therefore, column counts may not sum to the total number of decedents or 100%.</t>
  </si>
  <si>
    <t xml:space="preserve">   Falls</t>
  </si>
  <si>
    <t>Illicit drugs includes opium, heroin, and cocaine</t>
  </si>
  <si>
    <t>Note:</t>
  </si>
  <si>
    <t xml:space="preserve">   Illicit drugs</t>
  </si>
  <si>
    <t xml:space="preserve">   Prescription drugs</t>
  </si>
  <si>
    <t xml:space="preserve">   Other drugs</t>
  </si>
  <si>
    <t xml:space="preserve">   Unintentional</t>
  </si>
  <si>
    <t xml:space="preserve">   Self-inflicted</t>
  </si>
  <si>
    <t xml:space="preserve">   Assault*</t>
  </si>
  <si>
    <t xml:space="preserve">   Ischemic</t>
  </si>
  <si>
    <t xml:space="preserve">   Hypertensive/renal</t>
  </si>
  <si>
    <t xml:space="preserve">   Pulmonary</t>
  </si>
  <si>
    <t xml:space="preserve">   WI total</t>
  </si>
  <si>
    <t xml:space="preserve">   WI rate</t>
  </si>
  <si>
    <t xml:space="preserve">   U.S. rate</t>
  </si>
  <si>
    <r>
      <t xml:space="preserve">Notes:  [↑] = at least a 10% increase since last year;  [↓] = at least a 10% decrease since last year;  </t>
    </r>
    <r>
      <rPr>
        <sz val="11"/>
        <color rgb="FFFF0000"/>
        <rFont val="Calibri"/>
        <family val="2"/>
        <scheme val="minor"/>
      </rPr>
      <t>*</t>
    </r>
    <r>
      <rPr>
        <sz val="11"/>
        <color rgb="FF000000"/>
        <rFont val="Calibri"/>
        <family val="2"/>
        <scheme val="minor"/>
      </rPr>
      <t xml:space="preserve"> = new cause in the top 10 leading causes of death</t>
    </r>
  </si>
  <si>
    <t xml:space="preserve">   Motor vehicle crash</t>
  </si>
  <si>
    <t>ST. CROIX TOTAL</t>
  </si>
  <si>
    <t>Note: There were 37 deaths for whom race/ethnicity was unknown.</t>
  </si>
  <si>
    <t>Note: There were 17 deaths for which county of residence was unknown.</t>
  </si>
  <si>
    <t>Map 1. Age-adjusted mortality (per 10,000) for all causes of death by county, 2017</t>
  </si>
  <si>
    <t>95% Confidence Interval (Rate)</t>
  </si>
  <si>
    <t>(77.1 - 83.7)</t>
  </si>
  <si>
    <t>(88.1 - 95.9)</t>
  </si>
  <si>
    <t>(68.9 - 75.3)</t>
  </si>
  <si>
    <t>(59.3 - 65.3)</t>
  </si>
  <si>
    <t>(69.3 - 75.5)</t>
  </si>
  <si>
    <t>(64.7 - 70.9)</t>
  </si>
  <si>
    <t>(78 - 84.6)</t>
  </si>
  <si>
    <t>(65.4 - 72.4)</t>
  </si>
  <si>
    <t>(67.2 - 74)</t>
  </si>
  <si>
    <t>(70.8 - 77.2)</t>
  </si>
  <si>
    <t>(67.3 - 73.9)</t>
  </si>
  <si>
    <t>(68.2 - 74.4)</t>
  </si>
  <si>
    <t>(59.7 - 65.7)</t>
  </si>
  <si>
    <t>(67.1 - 73.1)</t>
  </si>
  <si>
    <t>(59.7 - 66.3)</t>
  </si>
  <si>
    <t>(68.2 - 75)</t>
  </si>
  <si>
    <t>(66.9 - 73.3)</t>
  </si>
  <si>
    <t>(69.7 - 75.9)</t>
  </si>
  <si>
    <t>(105.9 - 114.3)</t>
  </si>
  <si>
    <t>(64.4 - 70.4)</t>
  </si>
  <si>
    <t>(81.9 - 87.9)</t>
  </si>
  <si>
    <t>(63.2 - 69.8)</t>
  </si>
  <si>
    <t>(59.7 - 66.5)</t>
  </si>
  <si>
    <t>(77.3 - 83.9)</t>
  </si>
  <si>
    <t>(63.8 - 70.4)</t>
  </si>
  <si>
    <t>(77.9 - 84.7)</t>
  </si>
  <si>
    <t>(72.1 - 78.3)</t>
  </si>
  <si>
    <t>(72.4 - 78.8)</t>
  </si>
  <si>
    <t>(78.5 - 85.1)</t>
  </si>
  <si>
    <t>(66.3 - 72.7)</t>
  </si>
  <si>
    <t>(67.3 - 73.3)</t>
  </si>
  <si>
    <t>(62.5 - 69.3)</t>
  </si>
  <si>
    <t>(62.9 - 69.3)</t>
  </si>
  <si>
    <t>(70 - 76.2)</t>
  </si>
  <si>
    <t>(67.8 - 74.2)</t>
  </si>
  <si>
    <t>(76.1 - 82.7)</t>
  </si>
  <si>
    <t>(78.8 - 85.2)</t>
  </si>
  <si>
    <t>(102.6 - 108.4)</t>
  </si>
  <si>
    <t>(80.2 - 86.4)</t>
  </si>
  <si>
    <t>(75.6 - 82.6)</t>
  </si>
  <si>
    <t>(73.9 - 80.7)</t>
  </si>
  <si>
    <t>(72.2 - 78.8)</t>
  </si>
  <si>
    <t>(65.6 - 71.8)</t>
  </si>
  <si>
    <t>(56.7 - 63.1)</t>
  </si>
  <si>
    <t>(46.4 - 52.4)</t>
  </si>
  <si>
    <t>(73.7 - 81.1)</t>
  </si>
  <si>
    <t>(75.8 - 82.6)</t>
  </si>
  <si>
    <t>(58.8 - 65.4)</t>
  </si>
  <si>
    <t>(66.5 - 73.5)</t>
  </si>
  <si>
    <t>(76.2 - 82.6)</t>
  </si>
  <si>
    <t>(69.9 - 76.7)</t>
  </si>
  <si>
    <t>(75.9 - 82.5)</t>
  </si>
  <si>
    <t>(60.5 - 66.5)</t>
  </si>
  <si>
    <t>(70.4 - 77)</t>
  </si>
  <si>
    <t>(74.7 - 81.5)</t>
  </si>
  <si>
    <t>(75.7 - 81.5)</t>
  </si>
  <si>
    <t>(70.8 - 77.4)</t>
  </si>
  <si>
    <t>(65.7 - 72.1)</t>
  </si>
  <si>
    <t>(60.6 - 67.2)</t>
  </si>
  <si>
    <t>(74.3 - 81.3)</t>
  </si>
  <si>
    <t>(64.3 - 70.7)</t>
  </si>
  <si>
    <t>(63.9 - 70.3)</t>
  </si>
  <si>
    <t>(71 - 77.6)</t>
  </si>
  <si>
    <t>(70.6 - 77.8)</t>
  </si>
  <si>
    <t>(58.4 - 64.2)</t>
  </si>
  <si>
    <t>(79.4 - 85.8)</t>
  </si>
  <si>
    <t>(66.5 - 73.3)</t>
  </si>
  <si>
    <t>(67 - 73)</t>
  </si>
  <si>
    <t>(67.9 - 74.1)</t>
  </si>
  <si>
    <t>Percent change (2008 to 2017)</t>
  </si>
  <si>
    <t>Rate</t>
  </si>
  <si>
    <t>SE</t>
  </si>
  <si>
    <t>Heart disease</t>
  </si>
  <si>
    <t>Rate: Age-adjusted mortality rate</t>
  </si>
  <si>
    <t>SE= Standard error</t>
  </si>
  <si>
    <t>* 2017 U.S. age-adjusted mortality rates are provisional from the National Center for Health Statistics, as of November 2018</t>
  </si>
  <si>
    <t>732.1*</t>
  </si>
  <si>
    <t>165.1*</t>
  </si>
  <si>
    <t>152.5*</t>
  </si>
  <si>
    <t>21.8*</t>
  </si>
  <si>
    <t>Drug Overdose</t>
  </si>
  <si>
    <t>Table 3. Number of heart disease deaths and age-adjusted rates per 100,000 by demographics, 2017</t>
  </si>
  <si>
    <t>Table 4. Number of heart disease deaths and percent distribution by heart disease type and sex, 2017</t>
  </si>
  <si>
    <t>95% CI</t>
  </si>
  <si>
    <t>15.3 - 18.5</t>
  </si>
  <si>
    <t>17.5 - 22.3</t>
  </si>
  <si>
    <t>14.3 - 18.3</t>
  </si>
  <si>
    <t>9.3 - 13.7</t>
  </si>
  <si>
    <t>16.2 - 19.8</t>
  </si>
  <si>
    <t>16.4 - 20.4</t>
  </si>
  <si>
    <t>16.5 - 19.9</t>
  </si>
  <si>
    <t>13.9 - 18.9</t>
  </si>
  <si>
    <t>13.6 - 17.8</t>
  </si>
  <si>
    <t>15.6 - 19.4</t>
  </si>
  <si>
    <t>14.1 - 18.9</t>
  </si>
  <si>
    <t>12.7 - 16.9</t>
  </si>
  <si>
    <t>10.7 - 14.1</t>
  </si>
  <si>
    <t>12.4 - 16</t>
  </si>
  <si>
    <t>16.1 - 20.9</t>
  </si>
  <si>
    <t>11.9 - 15.5</t>
  </si>
  <si>
    <t>12.3 - 15.9</t>
  </si>
  <si>
    <t>13.6 - 17.2</t>
  </si>
  <si>
    <t>12.9 - 16.7</t>
  </si>
  <si>
    <t>16.1 - 20.5</t>
  </si>
  <si>
    <t>11.7 - 15.5</t>
  </si>
  <si>
    <t>11.2 - 15.4</t>
  </si>
  <si>
    <t>19.4 - 23.4</t>
  </si>
  <si>
    <t>12 - 15.4</t>
  </si>
  <si>
    <t>18.1 - 22.3</t>
  </si>
  <si>
    <t>16.2 - 19.6</t>
  </si>
  <si>
    <t>15.3 - 19.3</t>
  </si>
  <si>
    <t>14.1 - 17.7</t>
  </si>
  <si>
    <t>17.1 - 20.9</t>
  </si>
  <si>
    <t>9.5 - 12.5</t>
  </si>
  <si>
    <t>10.9 - 14.1</t>
  </si>
  <si>
    <t>10.2 - 14.2</t>
  </si>
  <si>
    <t>15.7 - 19.7</t>
  </si>
  <si>
    <t>15.4 - 19</t>
  </si>
  <si>
    <t>15.8 - 19.4</t>
  </si>
  <si>
    <t>11.3 - 15.7</t>
  </si>
  <si>
    <t>16.9 - 20.3</t>
  </si>
  <si>
    <t>15.5 - 19.7</t>
  </si>
  <si>
    <t>20.2 - 24.4</t>
  </si>
  <si>
    <t>14.5 - 18.1</t>
  </si>
  <si>
    <t>12.4 - 15.6</t>
  </si>
  <si>
    <t>15.1 - 19.9</t>
  </si>
  <si>
    <t>16.7 - 20.7</t>
  </si>
  <si>
    <t>13.6 - 17.4</t>
  </si>
  <si>
    <t>16.2 - 20</t>
  </si>
  <si>
    <t>14.2 - 18.8</t>
  </si>
  <si>
    <t>14.9 - 18.5</t>
  </si>
  <si>
    <t>9.5 - 12.7</t>
  </si>
  <si>
    <t>9.6 - 13.2</t>
  </si>
  <si>
    <t>15.5 - 19.5</t>
  </si>
  <si>
    <t>16 - 20</t>
  </si>
  <si>
    <t>13.3 - 16.9</t>
  </si>
  <si>
    <t>13.2 - 17</t>
  </si>
  <si>
    <t>15 - 19.4</t>
  </si>
  <si>
    <t>17.5 - 21.9</t>
  </si>
  <si>
    <t>17.4 - 22</t>
  </si>
  <si>
    <t>18.9 - 23.1</t>
  </si>
  <si>
    <t>15 - 19</t>
  </si>
  <si>
    <t>14.4 - 19</t>
  </si>
  <si>
    <t>13.5 - 17.3</t>
  </si>
  <si>
    <t>10.1 - 13.3</t>
  </si>
  <si>
    <t>14.1 - 17.9</t>
  </si>
  <si>
    <t>18.6 - 23.2</t>
  </si>
  <si>
    <t>12.5 - 15.9</t>
  </si>
  <si>
    <t>11.8 - 15.4</t>
  </si>
  <si>
    <t>Map 2. Age-adjusted mortality rate (per 10,000) for heart disease by county, 2017</t>
  </si>
  <si>
    <t>Map 3. Age-adjusted mortality rate (per 10,000) for cancer by county, 2017</t>
  </si>
  <si>
    <t>13.8 - 17</t>
  </si>
  <si>
    <t>12.7 - 16.3</t>
  </si>
  <si>
    <t>12.1 - 14.3</t>
  </si>
  <si>
    <t>12.5 - 15.5</t>
  </si>
  <si>
    <t>13.4 - 17</t>
  </si>
  <si>
    <t>18.1 - 21.5</t>
  </si>
  <si>
    <t>8.2 - 11</t>
  </si>
  <si>
    <t>14.3 - 17.5</t>
  </si>
  <si>
    <t>17.4 - 21.4</t>
  </si>
  <si>
    <t>12.7 - 15.7</t>
  </si>
  <si>
    <t>13.6 - 16</t>
  </si>
  <si>
    <t>12.2 - 15</t>
  </si>
  <si>
    <t>14.1 - 17.1</t>
  </si>
  <si>
    <t>10.5 - 13.1</t>
  </si>
  <si>
    <t>14.3 - 17.7</t>
  </si>
  <si>
    <t>14.5 - 17.7</t>
  </si>
  <si>
    <t>12.8 - 15.6</t>
  </si>
  <si>
    <t>29.3 - 34.5</t>
  </si>
  <si>
    <t>13.2 - 16.4</t>
  </si>
  <si>
    <t>12.9 - 16.9</t>
  </si>
  <si>
    <t>10.5 - 13.7</t>
  </si>
  <si>
    <t>11.8 - 15</t>
  </si>
  <si>
    <t>14.9 - 18.1</t>
  </si>
  <si>
    <t>10.1 - 12.9</t>
  </si>
  <si>
    <t>14.6 - 17.8</t>
  </si>
  <si>
    <t>15.7 - 19.3</t>
  </si>
  <si>
    <t>14 - 17.4</t>
  </si>
  <si>
    <t>15 - 18.2</t>
  </si>
  <si>
    <t>14.4 - 17.6</t>
  </si>
  <si>
    <t>11 - 13.8</t>
  </si>
  <si>
    <t>11.9 - 14.9</t>
  </si>
  <si>
    <t>11.9 - 14.1</t>
  </si>
  <si>
    <t>15.5 - 18.7</t>
  </si>
  <si>
    <t>12.3 - 15.3</t>
  </si>
  <si>
    <t>15.6 - 19</t>
  </si>
  <si>
    <t>16.7 - 20.3</t>
  </si>
  <si>
    <t>15.7 - 18.7</t>
  </si>
  <si>
    <t>17.1 - 20.7</t>
  </si>
  <si>
    <t>15.6 - 18.8</t>
  </si>
  <si>
    <t>12 - 15.2</t>
  </si>
  <si>
    <t>11.6 - 15.2</t>
  </si>
  <si>
    <t>15.1 - 18.7</t>
  </si>
  <si>
    <t>15.2 - 18.6</t>
  </si>
  <si>
    <t>10.4 - 14</t>
  </si>
  <si>
    <t>12.8 - 16</t>
  </si>
  <si>
    <t>14.7 - 18.1</t>
  </si>
  <si>
    <t>15.5 - 18.9</t>
  </si>
  <si>
    <t>15.9 - 19.1</t>
  </si>
  <si>
    <t>15.2 - 19</t>
  </si>
  <si>
    <t>17.3 - 20.9</t>
  </si>
  <si>
    <t>14.9 - 17.5</t>
  </si>
  <si>
    <t>13.4 - 16.2</t>
  </si>
  <si>
    <t>12.3 - 14.9</t>
  </si>
  <si>
    <t>16 - 19.6</t>
  </si>
  <si>
    <t>11.8 - 14.6</t>
  </si>
  <si>
    <t>14.7 - 17.9</t>
  </si>
  <si>
    <t>13.8 - 17.2</t>
  </si>
  <si>
    <t>16.5 - 20.3</t>
  </si>
  <si>
    <t>16.5 - 20.1</t>
  </si>
  <si>
    <t>15.4 - 18.6</t>
  </si>
  <si>
    <t>8.1 - 10.7</t>
  </si>
  <si>
    <t>4.9 - 6.3</t>
  </si>
  <si>
    <t>4.3 - 5.7</t>
  </si>
  <si>
    <t>4.4 - 6</t>
  </si>
  <si>
    <t>6.1 - 7.5</t>
  </si>
  <si>
    <t>6.5 - 8.3</t>
  </si>
  <si>
    <t>5 - 6.6</t>
  </si>
  <si>
    <t>6.3 - 7.9</t>
  </si>
  <si>
    <t>3.6 - 5.6</t>
  </si>
  <si>
    <t>4.4 - 5.8</t>
  </si>
  <si>
    <t>4.8 - 6</t>
  </si>
  <si>
    <t>3.9 - 5.1</t>
  </si>
  <si>
    <t>3.1 - 4.3</t>
  </si>
  <si>
    <t>6.5 - 8.1</t>
  </si>
  <si>
    <t>6 - 7.4</t>
  </si>
  <si>
    <t>5.5 - 6.9</t>
  </si>
  <si>
    <t>5.6 - 7</t>
  </si>
  <si>
    <t>3.7 - 5.1</t>
  </si>
  <si>
    <t>3.7 - 4.9</t>
  </si>
  <si>
    <t>5.1 - 6.7</t>
  </si>
  <si>
    <t>13.7 - 15.9</t>
  </si>
  <si>
    <t>6.6 - 8.2</t>
  </si>
  <si>
    <t>3.5 - 4.7</t>
  </si>
  <si>
    <t>5.5 - 7.5</t>
  </si>
  <si>
    <t>4.5 - 5.9</t>
  </si>
  <si>
    <t>2.6 - 4</t>
  </si>
  <si>
    <t>6.4 - 8</t>
  </si>
  <si>
    <t>2.4 - 3.4</t>
  </si>
  <si>
    <t>5.5 - 6.7</t>
  </si>
  <si>
    <t>5.4 - 7.4</t>
  </si>
  <si>
    <t>4.6 - 6</t>
  </si>
  <si>
    <t>5.8 - 7.2</t>
  </si>
  <si>
    <t>4.9 - 6.5</t>
  </si>
  <si>
    <t>5.2 - 6.6</t>
  </si>
  <si>
    <t>4.3 - 5.9</t>
  </si>
  <si>
    <t>Table 5. Number of cancer deaths and age-adjusted rates by demographics, 2017</t>
  </si>
  <si>
    <t>Female genitalia</t>
  </si>
  <si>
    <t>Brain and nerves</t>
  </si>
  <si>
    <t>Oral cancers</t>
  </si>
  <si>
    <t>Small intestine</t>
  </si>
  <si>
    <t>Table 6. Number of cancer deaths by cancer type and sex, 2017</t>
  </si>
  <si>
    <t>49.4*</t>
  </si>
  <si>
    <t>Table 8. Number of unintentional injury deaths, 2008-2017</t>
  </si>
  <si>
    <t>Table 9. Number of unintentional injury deaths by injury location and sex, 2017</t>
  </si>
  <si>
    <t>Table 10. Number of unintentional injury deaths by injury location, 2008-2017</t>
  </si>
  <si>
    <t>Other drugs includes fentanyl and synthetic opioids, stimulants, benzodiazepines, and unspecified drugs</t>
  </si>
  <si>
    <t>The counts in this table, from 2003 to 2017, have been updated to reflect the new classification of synthetic opioids as "Other", not "Prescription Drug".</t>
  </si>
  <si>
    <t>Prescription drugs includes natural, and semi-synthetic opioids/codeine, and  methadone</t>
  </si>
  <si>
    <t>Multiple Drugs</t>
  </si>
  <si>
    <t>Narcotics unspecified</t>
  </si>
  <si>
    <t>Table 12. Number of drug overdose deaths by drug type and sex, 2017</t>
  </si>
  <si>
    <t>Unknown*</t>
  </si>
  <si>
    <t>Unknown includes T50.4 or missing information.</t>
  </si>
  <si>
    <t>Prescription opioid category does not include fentanyl.</t>
  </si>
  <si>
    <t xml:space="preserve">Note: </t>
  </si>
  <si>
    <t xml:space="preserve">Age-adjusted rates unavailable for counties with small number of deaths due to unreliability </t>
  </si>
  <si>
    <t>Map 5. Age-adjusted mortality rate (per 10,000) for drug overdose cause of death by county, 2017</t>
  </si>
  <si>
    <t>Education</t>
  </si>
  <si>
    <t>Graduate Degree</t>
  </si>
  <si>
    <t>High School Degree or Less</t>
  </si>
  <si>
    <t>Associates, Bachelor Degree or Some College</t>
  </si>
  <si>
    <t>Table 13. Number and percent of autopsies performed by demographics, 2017</t>
  </si>
  <si>
    <t>Firearm</t>
  </si>
  <si>
    <t>Motor vehicle crash</t>
  </si>
  <si>
    <t>All Other</t>
  </si>
  <si>
    <t>All Injury Causes</t>
  </si>
  <si>
    <t>Table 14. Number and percent of autopsies performed by leading causes of death, intent, and causes of injury, 2017</t>
  </si>
  <si>
    <t>Map 6. Percent distribution of burial by county, 2017</t>
  </si>
  <si>
    <t>Map 7. Percent distribution of cremation by county, 2017</t>
  </si>
  <si>
    <t>Male Death Rate per 100,000</t>
  </si>
  <si>
    <t>Reference Table A: Age-Specific Death Rates by Sex, Wisconsin 2017</t>
  </si>
  <si>
    <t>Table 1. Number of deaths and age-adjusted rates by demographics, 2017</t>
  </si>
  <si>
    <t>Arbor Vitae  (t)</t>
  </si>
  <si>
    <t>East Troy  (t)</t>
  </si>
  <si>
    <t>East Troy  (v)</t>
  </si>
  <si>
    <t>Reference Table B:  Deaths by County of Residence and Minor Civil Divisions with more than 2,500 residents, Wisconsin, 2017</t>
  </si>
  <si>
    <t>Reference Table C:  Race and Ethnicity of Decedents, Wisconsin, 2017</t>
  </si>
  <si>
    <t>Adams</t>
  </si>
  <si>
    <t>Ashland</t>
  </si>
  <si>
    <t>Barron</t>
  </si>
  <si>
    <t>Bayfield</t>
  </si>
  <si>
    <t>Brown</t>
  </si>
  <si>
    <t>Buffalo</t>
  </si>
  <si>
    <t>Burnett</t>
  </si>
  <si>
    <t>Calumet</t>
  </si>
  <si>
    <t>Chippewa</t>
  </si>
  <si>
    <t>Clark</t>
  </si>
  <si>
    <t>Columbia</t>
  </si>
  <si>
    <t>Crawford</t>
  </si>
  <si>
    <t>Dane</t>
  </si>
  <si>
    <t>Dodge</t>
  </si>
  <si>
    <t>Door</t>
  </si>
  <si>
    <t>Douglas</t>
  </si>
  <si>
    <t>Dunn</t>
  </si>
  <si>
    <t>Eau Claire</t>
  </si>
  <si>
    <t>Florence</t>
  </si>
  <si>
    <t>Fond du Lac</t>
  </si>
  <si>
    <t>Forest</t>
  </si>
  <si>
    <t>Grant</t>
  </si>
  <si>
    <t>Green</t>
  </si>
  <si>
    <t>Green Lake</t>
  </si>
  <si>
    <t>Iowa</t>
  </si>
  <si>
    <t>Iron</t>
  </si>
  <si>
    <t>Jackson</t>
  </si>
  <si>
    <t>Jefferson</t>
  </si>
  <si>
    <t>Juneau</t>
  </si>
  <si>
    <t>Kenosha</t>
  </si>
  <si>
    <t>Kewaunee</t>
  </si>
  <si>
    <t>La Crosse</t>
  </si>
  <si>
    <t>Lafayette</t>
  </si>
  <si>
    <t>Langlade</t>
  </si>
  <si>
    <t>Lincoln</t>
  </si>
  <si>
    <t>Manitowoc</t>
  </si>
  <si>
    <t>Marathon</t>
  </si>
  <si>
    <t>Marinette</t>
  </si>
  <si>
    <t>Marquette</t>
  </si>
  <si>
    <t>Menominee</t>
  </si>
  <si>
    <t>Milwaukee</t>
  </si>
  <si>
    <t>Monroe</t>
  </si>
  <si>
    <t>Oconto</t>
  </si>
  <si>
    <t>Oneida</t>
  </si>
  <si>
    <t>Outagamie</t>
  </si>
  <si>
    <t>Ozaukee</t>
  </si>
  <si>
    <t>Pepin</t>
  </si>
  <si>
    <t>Pierce</t>
  </si>
  <si>
    <t>Polk</t>
  </si>
  <si>
    <t>Portage</t>
  </si>
  <si>
    <t>Price</t>
  </si>
  <si>
    <t>Racine</t>
  </si>
  <si>
    <t>Richland</t>
  </si>
  <si>
    <t>Rock</t>
  </si>
  <si>
    <t>Rusk</t>
  </si>
  <si>
    <t>St. Croix</t>
  </si>
  <si>
    <t>Sauk</t>
  </si>
  <si>
    <t>Sawyer</t>
  </si>
  <si>
    <t>Shawano</t>
  </si>
  <si>
    <t>Sheboygan</t>
  </si>
  <si>
    <t>Taylor</t>
  </si>
  <si>
    <t>Trempealeau</t>
  </si>
  <si>
    <t>Vernon</t>
  </si>
  <si>
    <t>Vilas</t>
  </si>
  <si>
    <t>Walworth</t>
  </si>
  <si>
    <t>Washburn</t>
  </si>
  <si>
    <t>Washington</t>
  </si>
  <si>
    <t>Waukesha</t>
  </si>
  <si>
    <t>Waupaca</t>
  </si>
  <si>
    <t>Waushara</t>
  </si>
  <si>
    <t>Winnebago</t>
  </si>
  <si>
    <t>Wood</t>
  </si>
  <si>
    <t>Prescription Opioids</t>
  </si>
  <si>
    <t>Cocaine</t>
  </si>
  <si>
    <t>N/A</t>
  </si>
  <si>
    <t>County Name</t>
  </si>
  <si>
    <t>Female Genitalia</t>
  </si>
  <si>
    <t>Table 15. Disposition of bodies by demographics, 2017</t>
  </si>
  <si>
    <t xml:space="preserve">Unintentional injury </t>
  </si>
  <si>
    <t>Table 7. Number of unintentional injury deaths and age-adjusted rates by demographics, 2017</t>
  </si>
  <si>
    <t>Map 4. Age-adjusted mortality rate (per 10,000) for unintentional injury cause of death by county, 2017</t>
  </si>
  <si>
    <t>Figure 12. Age-adjusted rate of unintentional injury deaths for the United States and Wisconsin, per 100,000</t>
  </si>
  <si>
    <t>Figure 8. Age-adjusted rate of heart disease deaths for the United States and Wisconsin, per 100,000</t>
  </si>
  <si>
    <t>Prescription drugs includes natural, and semi-synthetic opioids/codeine, and methadone</t>
  </si>
  <si>
    <t>Table 11. Number of drug overdose deaths and age-adjusted rates by demographics, 2017</t>
  </si>
  <si>
    <t>Table of Contents</t>
  </si>
  <si>
    <t>Figure 1. Age-Adjusted Mortality Rates for the U.S. and for Wisconsin</t>
  </si>
  <si>
    <t>Figure 2. Age-Adjusted Mortality Rates by Sex for the United States and Wisconsin</t>
  </si>
  <si>
    <t>Table 1. Number of Deaths and Age-Adjusted Rates by Demographics, 2017</t>
  </si>
  <si>
    <t>Table 2. Top 10 leading causes of death by age group, 2017</t>
  </si>
  <si>
    <t>Map 1. Age-Adjusted Mortality (per 10,000) for All Causes of Death by County, 2017</t>
  </si>
  <si>
    <t>Figure 4. Number of Deaths by the Three Leading Causes of Death</t>
  </si>
  <si>
    <t>Figure 5. Distribution of the Three Leading Causes of Death, 2017</t>
  </si>
  <si>
    <t>Figure 6. Age-Adjusted Mortality Rates and Percent Change for the Top Three Causes of Death</t>
  </si>
  <si>
    <t>Figure 7. Age-Adjusted Mortality Rates for the Top Three Causes of Death, by Sex</t>
  </si>
  <si>
    <t>Figure 8. Age-Adjusted Rate of Heart Disease Deaths for the United States and Wisconsin, per 100,000</t>
  </si>
  <si>
    <t>Table 4. Number of Heart Disease Deaths and Percent Distribution by Heart Disease Type and Sex, 2017</t>
  </si>
  <si>
    <t>Figure 9b. Number of heart disease deaths, by type and sex over time</t>
  </si>
  <si>
    <t>Figure 9b. Number of Heart Disease Deaths, by Type and Sex Over Time</t>
  </si>
  <si>
    <t>Map 2. Age-Adjusted Mortality Rate (per 10,000) for Heart Disease by County, 2017</t>
  </si>
  <si>
    <t>Figure 10. Age-Adjusted Rate of Cancer Deaths for the United States and Wisconsin</t>
  </si>
  <si>
    <t>Table 5. Number of Cancer Deaths and Age-Adjusted Rates by Demographics, 2017</t>
  </si>
  <si>
    <t>Table 6. Number of Cancer Deaths by Cancer Type and Sex, 2017</t>
  </si>
  <si>
    <t>Map 3. Age-Adjusted Mortality Rate (per 10,000) for Cancer by County, 2017</t>
  </si>
  <si>
    <t>Figure 12. Age-Adjusted Rate of Unintentional Injury Deaths for the United States and Wisconsin, per 100,000</t>
  </si>
  <si>
    <t>Table 3. Number of Heart Disease Deaths and Age-Adjusted Rates per 100,000 by Demographics, 2017</t>
  </si>
  <si>
    <t>Table 7. Number of Unintentional Injury deaths and Age-Adjusted Rates by Demographics, 2017</t>
  </si>
  <si>
    <t>Table 8. Number of Unintentional Injury Deaths, 2008-2017</t>
  </si>
  <si>
    <t>Figure 13. Age-Adjusted Rate for Unintentional Injury Death (External Causes), by Type and Sex</t>
  </si>
  <si>
    <t>Table 9. Number of Unintentional Injury Deaths by Injury Location and Sex, 2017</t>
  </si>
  <si>
    <t>Table 10. Number of Unintentional Injury Deaths by Injury Location, 2008-2017</t>
  </si>
  <si>
    <t>Map 4. Age-Adjusted Mortality Rate (per 10,000) for Unintentional Injury Cause of Death by County, 2017</t>
  </si>
  <si>
    <t>Figure 14. Age-Adjusted Rate of Drug Overdose Deaths for the United States and Wisconsin</t>
  </si>
  <si>
    <t>Table 11. Number of Drug Overdose Deaths and Age-Adjusted Rates by Demographics, 2017</t>
  </si>
  <si>
    <t>Table 12. Number of Drug Overdose Deaths by Drug Type and Sex, 2017</t>
  </si>
  <si>
    <t>Map 5. Age-Adjusted Mortality Rate (per 10,000) for Drug Overdose Cause of Death by County, 2017</t>
  </si>
  <si>
    <t>Table 13. Number and Percent of Autopsies Performed by Demographics, 2017</t>
  </si>
  <si>
    <t>Table 14. Number and Percent of Autopsies Performed by Leading Causes of Death, Intent, and Causes of Injury, 2017</t>
  </si>
  <si>
    <t>Table 15. Disposition of Bodies by Demographics, 2017</t>
  </si>
  <si>
    <t>Map 6. Percent Distribution of Burial by County, 2017</t>
  </si>
  <si>
    <t>Map 7. Percent Distribution of Cremation by County, 2017</t>
  </si>
  <si>
    <t>Top 3 Causes of Death</t>
  </si>
  <si>
    <t>Heart Disease</t>
  </si>
  <si>
    <t>Unintentional Injury</t>
  </si>
  <si>
    <t>References</t>
  </si>
  <si>
    <t>U.S., State, Local, and Regional Mortality Information</t>
  </si>
  <si>
    <t>Esophagus</t>
  </si>
  <si>
    <t>Disposition of Bodies: Autopsies, Burials, and Cremations</t>
  </si>
  <si>
    <t>Figure 9a. Percent of heart disease by type and sex, 2017</t>
  </si>
  <si>
    <t xml:space="preserve">   Rheumatic</t>
  </si>
  <si>
    <t xml:space="preserve">  Other types</t>
  </si>
  <si>
    <t>Type of Heart Disease</t>
  </si>
  <si>
    <t>Figure 9a. Percent of Heart Disease Deaths by Type and Sex, 2017</t>
  </si>
  <si>
    <t>Figure 11a. Age-Adjusted Cancer Death Rate by Race and Ethnicity, 2017</t>
  </si>
  <si>
    <t>Race/Ethnicity        </t>
  </si>
  <si>
    <t>Figure 11b. Number of cancer deaths, for top 5 cancers by sex</t>
  </si>
  <si>
    <t>Figure 11b. Number of Cancer Deaths, for Top 5 Cancers by Sex</t>
  </si>
  <si>
    <t>Figure 11c. Percent of cancer deaths by cancer type and sex, 2017</t>
  </si>
  <si>
    <t>Type of Cancer</t>
  </si>
  <si>
    <t>Small intenstine</t>
  </si>
  <si>
    <t>Figure 15. Number of drug overdose deaths and age-adjusted rates by demographics, 2017</t>
  </si>
  <si>
    <t>Figure 20. Number of drug overdose deaths, by intent and sex</t>
  </si>
  <si>
    <t>Figure 20. Number of Drug Overdose Deaths, by Intent and Sex</t>
  </si>
  <si>
    <t>Figure 19. Number of drug overdose deaths, by type and sex</t>
  </si>
  <si>
    <t>Figure 19. Number of Drug Overdose Deaths, by Type and Sex</t>
  </si>
  <si>
    <t>Figure 18. Number of Drug Overdose Deaths by Type</t>
  </si>
  <si>
    <t>Figure 18. Number of drug overdose deaths by type</t>
  </si>
  <si>
    <t>Figure 17. Age-adjusted drug overdose deaths, by drug type and race/ethnicity</t>
  </si>
  <si>
    <t>Figure 17. Age-Adjusted Drug Overdose Deaths, by Drug Type and Race/Ethnicity</t>
  </si>
  <si>
    <t>Figure 16. Number of drug overdose deaths by type of drug</t>
  </si>
  <si>
    <t>Figure 16. Number of Drug Overdose Deaths by Type of Drug</t>
  </si>
  <si>
    <t>Figure 15. Number of Drug Overdose Deaths and Age-Adjusted Rates by Demographics, 2017</t>
  </si>
  <si>
    <t>Figure 21. Percent of autopsies performed by demographics, 2017</t>
  </si>
  <si>
    <t>Figure 5. Distribution of the three leading causes of death,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</si>
</sst>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"/>
    <numFmt numFmtId="165" formatCode="0_);\(0\)"/>
    <numFmt numFmtId="166" formatCode="_(* #,##0.0_);_(* \(#,##0.0\);_(* &quot;-&quot;??_);_(@_)"/>
    <numFmt numFmtId="167" formatCode="#,##0.0"/>
    <numFmt numFmtId="168" formatCode="#,##0.0_);\(#,##0.0\)"/>
    <numFmt numFmtId="169" formatCode="_(* #,##0_);_(* \(#,##0\);_(* &quot;-&quot;??_);_(@_)"/>
    <numFmt numFmtId="170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17365D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Trebuchet MS"/>
      <family val="2"/>
    </font>
    <font>
      <sz val="14"/>
      <color theme="0"/>
      <name val="Trebuchet MS"/>
      <family val="2"/>
    </font>
    <font>
      <sz val="20"/>
      <color theme="0"/>
      <name val="Trebuchet MS"/>
      <family val="2"/>
    </font>
    <font>
      <sz val="11"/>
      <color indexed="8"/>
      <name val="Calibri"/>
      <family val="2"/>
    </font>
    <font>
      <b/>
      <sz val="12"/>
      <color rgb="FF17375E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D3EEF5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FC8D59"/>
        <bgColor indexed="64"/>
      </patternFill>
    </fill>
    <fill>
      <patternFill patternType="solid">
        <fgColor rgb="FFD73027"/>
        <bgColor indexed="64"/>
      </patternFill>
    </fill>
    <fill>
      <patternFill patternType="solid">
        <fgColor rgb="FFFEE090"/>
        <bgColor indexed="64"/>
      </patternFill>
    </fill>
    <fill>
      <patternFill patternType="solid">
        <fgColor rgb="FF98CB7B"/>
        <bgColor indexed="64"/>
      </patternFill>
    </fill>
    <fill>
      <patternFill patternType="solid">
        <fgColor rgb="FF4575B4"/>
        <bgColor indexed="64"/>
      </patternFill>
    </fill>
    <fill>
      <patternFill patternType="solid">
        <fgColor rgb="FFD73027"/>
        <bgColor theme="4" tint="0.79998168889431442"/>
      </patternFill>
    </fill>
    <fill>
      <patternFill patternType="solid">
        <fgColor rgb="FF4575B4"/>
        <bgColor theme="4" tint="0.79998168889431442"/>
      </patternFill>
    </fill>
    <fill>
      <patternFill patternType="solid">
        <fgColor rgb="FFFEE090"/>
        <bgColor theme="4" tint="0.79998168889431442"/>
      </patternFill>
    </fill>
    <fill>
      <patternFill patternType="solid">
        <fgColor rgb="FFFC8D59"/>
        <bgColor theme="4" tint="0.79998168889431442"/>
      </patternFill>
    </fill>
    <fill>
      <patternFill patternType="solid">
        <fgColor rgb="FF98CB7B"/>
        <bgColor theme="4" tint="0.79998168889431442"/>
      </patternFill>
    </fill>
    <fill>
      <patternFill patternType="solid">
        <fgColor rgb="FFA18CBA"/>
        <bgColor theme="4" tint="0.79998168889431442"/>
      </patternFill>
    </fill>
    <fill>
      <patternFill patternType="solid">
        <fgColor rgb="FF403152"/>
        <bgColor theme="4" tint="0.79998168889431442"/>
      </patternFill>
    </fill>
    <fill>
      <patternFill patternType="solid">
        <fgColor rgb="FFC6D5E1"/>
        <bgColor indexed="64"/>
      </patternFill>
    </fill>
    <fill>
      <patternFill patternType="solid">
        <fgColor rgb="FFECF1F5"/>
        <bgColor indexed="64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BF3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9" fontId="10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0" fillId="0" borderId="0"/>
  </cellStyleXfs>
  <cellXfs count="404">
    <xf numFmtId="0" fontId="0" fillId="0" borderId="0" xfId="0"/>
    <xf numFmtId="164" fontId="4" fillId="0" borderId="0" xfId="0" applyNumberFormat="1" applyFont="1"/>
    <xf numFmtId="0" fontId="5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0" fillId="0" borderId="0" xfId="0"/>
    <xf numFmtId="164" fontId="0" fillId="0" borderId="0" xfId="0" applyNumberFormat="1"/>
    <xf numFmtId="164" fontId="0" fillId="0" borderId="0" xfId="1" applyNumberFormat="1" applyFont="1"/>
    <xf numFmtId="0" fontId="6" fillId="0" borderId="0" xfId="0" applyFont="1" applyFill="1" applyAlignment="1"/>
    <xf numFmtId="0" fontId="2" fillId="0" borderId="0" xfId="0" applyFont="1" applyFill="1" applyBorder="1" applyAlignment="1"/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7" fillId="0" borderId="4" xfId="0" applyFont="1" applyFill="1" applyBorder="1" applyAlignment="1"/>
    <xf numFmtId="0" fontId="0" fillId="0" borderId="0" xfId="0"/>
    <xf numFmtId="3" fontId="0" fillId="0" borderId="0" xfId="0" applyNumberFormat="1"/>
    <xf numFmtId="0" fontId="9" fillId="22" borderId="1" xfId="0" applyFont="1" applyFill="1" applyBorder="1" applyAlignment="1">
      <alignment horizontal="center" vertical="center" wrapText="1"/>
    </xf>
    <xf numFmtId="0" fontId="12" fillId="0" borderId="1" xfId="2" applyFont="1" applyBorder="1"/>
    <xf numFmtId="0" fontId="12" fillId="0" borderId="1" xfId="2" applyFont="1" applyBorder="1" applyAlignment="1">
      <alignment horizontal="left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left"/>
    </xf>
    <xf numFmtId="0" fontId="12" fillId="0" borderId="1" xfId="2" applyFont="1" applyFill="1" applyBorder="1"/>
    <xf numFmtId="0" fontId="16" fillId="0" borderId="1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/>
    <xf numFmtId="0" fontId="18" fillId="11" borderId="1" xfId="0" applyFont="1" applyFill="1" applyBorder="1"/>
    <xf numFmtId="0" fontId="7" fillId="10" borderId="1" xfId="0" applyFont="1" applyFill="1" applyBorder="1"/>
    <xf numFmtId="0" fontId="7" fillId="12" borderId="1" xfId="0" applyFont="1" applyFill="1" applyBorder="1"/>
    <xf numFmtId="0" fontId="7" fillId="13" borderId="1" xfId="0" applyFont="1" applyFill="1" applyBorder="1"/>
    <xf numFmtId="0" fontId="18" fillId="14" borderId="1" xfId="0" applyFont="1" applyFill="1" applyBorder="1"/>
    <xf numFmtId="164" fontId="0" fillId="0" borderId="0" xfId="0" applyNumberFormat="1"/>
    <xf numFmtId="164" fontId="0" fillId="0" borderId="9" xfId="0" applyNumberFormat="1" applyBorder="1" applyAlignment="1">
      <alignment horizontal="center"/>
    </xf>
    <xf numFmtId="167" fontId="13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0" xfId="0"/>
    <xf numFmtId="0" fontId="7" fillId="0" borderId="0" xfId="0" applyFont="1" applyFill="1" applyBorder="1" applyAlignment="1"/>
    <xf numFmtId="0" fontId="0" fillId="0" borderId="0" xfId="0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167" fontId="0" fillId="0" borderId="0" xfId="0" applyNumberFormat="1"/>
    <xf numFmtId="3" fontId="13" fillId="0" borderId="1" xfId="0" quotePrefix="1" applyNumberFormat="1" applyFont="1" applyBorder="1" applyAlignment="1">
      <alignment horizontal="center" vertical="center" wrapText="1"/>
    </xf>
    <xf numFmtId="164" fontId="13" fillId="0" borderId="1" xfId="0" quotePrefix="1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3" fontId="7" fillId="0" borderId="9" xfId="0" applyNumberFormat="1" applyFont="1" applyFill="1" applyBorder="1" applyAlignment="1">
      <alignment horizontal="center"/>
    </xf>
    <xf numFmtId="37" fontId="0" fillId="0" borderId="1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 applyAlignment="1">
      <alignment horizontal="center" vertical="center"/>
    </xf>
    <xf numFmtId="167" fontId="13" fillId="0" borderId="1" xfId="0" quotePrefix="1" applyNumberFormat="1" applyFont="1" applyBorder="1" applyAlignment="1">
      <alignment horizontal="center" vertical="center" wrapText="1"/>
    </xf>
    <xf numFmtId="167" fontId="8" fillId="0" borderId="1" xfId="0" applyNumberFormat="1" applyFont="1" applyBorder="1" applyAlignment="1">
      <alignment horizontal="center" vertical="center" wrapText="1"/>
    </xf>
    <xf numFmtId="3" fontId="12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168" fontId="12" fillId="0" borderId="1" xfId="3" applyNumberFormat="1" applyFont="1" applyBorder="1" applyAlignment="1">
      <alignment horizontal="center"/>
    </xf>
    <xf numFmtId="0" fontId="13" fillId="0" borderId="1" xfId="0" quotePrefix="1" applyFon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67" fontId="12" fillId="0" borderId="1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2" fillId="0" borderId="1" xfId="2" applyNumberFormat="1" applyFont="1" applyFill="1" applyBorder="1" applyAlignment="1">
      <alignment horizontal="center"/>
    </xf>
    <xf numFmtId="167" fontId="0" fillId="0" borderId="1" xfId="0" quotePrefix="1" applyNumberFormat="1" applyBorder="1" applyAlignment="1">
      <alignment horizontal="center"/>
    </xf>
    <xf numFmtId="167" fontId="0" fillId="0" borderId="1" xfId="1" applyNumberFormat="1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3" fillId="22" borderId="1" xfId="0" applyFont="1" applyFill="1" applyBorder="1" applyAlignment="1">
      <alignment horizontal="center" vertical="center"/>
    </xf>
    <xf numFmtId="0" fontId="11" fillId="22" borderId="1" xfId="2" applyFont="1" applyFill="1" applyBorder="1" applyAlignment="1">
      <alignment horizontal="center"/>
    </xf>
    <xf numFmtId="166" fontId="11" fillId="22" borderId="1" xfId="3" applyNumberFormat="1" applyFont="1" applyFill="1" applyBorder="1" applyAlignment="1">
      <alignment horizontal="center"/>
    </xf>
    <xf numFmtId="167" fontId="11" fillId="22" borderId="1" xfId="3" applyNumberFormat="1" applyFont="1" applyFill="1" applyBorder="1" applyAlignment="1">
      <alignment horizontal="center"/>
    </xf>
    <xf numFmtId="0" fontId="18" fillId="5" borderId="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0" fillId="0" borderId="0" xfId="0" applyFont="1"/>
    <xf numFmtId="3" fontId="3" fillId="0" borderId="1" xfId="1" applyNumberFormat="1" applyFont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 wrapText="1"/>
    </xf>
    <xf numFmtId="0" fontId="18" fillId="4" borderId="1" xfId="0" applyFont="1" applyFill="1" applyBorder="1" applyAlignment="1">
      <alignment horizontal="left" vertical="center"/>
    </xf>
    <xf numFmtId="0" fontId="18" fillId="5" borderId="1" xfId="0" applyFont="1" applyFill="1" applyBorder="1" applyAlignment="1">
      <alignment horizontal="left" vertical="center"/>
    </xf>
    <xf numFmtId="0" fontId="18" fillId="6" borderId="1" xfId="0" applyFont="1" applyFill="1" applyBorder="1"/>
    <xf numFmtId="0" fontId="18" fillId="9" borderId="1" xfId="0" applyFont="1" applyFill="1" applyBorder="1"/>
    <xf numFmtId="0" fontId="7" fillId="8" borderId="9" xfId="0" applyFont="1" applyFill="1" applyBorder="1"/>
    <xf numFmtId="0" fontId="7" fillId="8" borderId="1" xfId="0" applyFont="1" applyFill="1" applyBorder="1"/>
    <xf numFmtId="0" fontId="7" fillId="7" borderId="1" xfId="0" applyFont="1" applyFill="1" applyBorder="1"/>
    <xf numFmtId="167" fontId="0" fillId="0" borderId="9" xfId="0" applyNumberFormat="1" applyBorder="1" applyAlignment="1">
      <alignment horizontal="center"/>
    </xf>
    <xf numFmtId="0" fontId="3" fillId="22" borderId="1" xfId="0" applyFont="1" applyFill="1" applyBorder="1" applyAlignment="1">
      <alignment horizontal="center"/>
    </xf>
    <xf numFmtId="0" fontId="18" fillId="5" borderId="9" xfId="0" applyFont="1" applyFill="1" applyBorder="1" applyAlignment="1">
      <alignment vertical="center" wrapText="1"/>
    </xf>
    <xf numFmtId="0" fontId="18" fillId="4" borderId="9" xfId="0" applyFont="1" applyFill="1" applyBorder="1" applyAlignment="1">
      <alignment vertical="center"/>
    </xf>
    <xf numFmtId="167" fontId="4" fillId="0" borderId="1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22" borderId="1" xfId="2" applyFont="1" applyFill="1" applyBorder="1" applyAlignment="1">
      <alignment horizontal="center" vertical="center" wrapText="1"/>
    </xf>
    <xf numFmtId="3" fontId="11" fillId="22" borderId="1" xfId="2" applyNumberFormat="1" applyFont="1" applyFill="1" applyBorder="1" applyAlignment="1">
      <alignment horizontal="center" vertical="center" wrapText="1"/>
    </xf>
    <xf numFmtId="167" fontId="11" fillId="22" borderId="1" xfId="3" applyNumberFormat="1" applyFont="1" applyFill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/>
    </xf>
    <xf numFmtId="0" fontId="18" fillId="15" borderId="9" xfId="0" applyFont="1" applyFill="1" applyBorder="1"/>
    <xf numFmtId="0" fontId="0" fillId="18" borderId="9" xfId="0" applyFont="1" applyFill="1" applyBorder="1"/>
    <xf numFmtId="0" fontId="0" fillId="19" borderId="9" xfId="0" applyFont="1" applyFill="1" applyBorder="1"/>
    <xf numFmtId="0" fontId="18" fillId="21" borderId="9" xfId="0" applyFont="1" applyFill="1" applyBorder="1"/>
    <xf numFmtId="0" fontId="0" fillId="17" borderId="9" xfId="0" applyFont="1" applyFill="1" applyBorder="1"/>
    <xf numFmtId="0" fontId="18" fillId="16" borderId="9" xfId="0" applyFont="1" applyFill="1" applyBorder="1"/>
    <xf numFmtId="0" fontId="18" fillId="20" borderId="9" xfId="0" applyFont="1" applyFill="1" applyBorder="1"/>
    <xf numFmtId="3" fontId="3" fillId="0" borderId="1" xfId="0" applyNumberFormat="1" applyFont="1" applyBorder="1" applyAlignment="1">
      <alignment horizontal="center"/>
    </xf>
    <xf numFmtId="0" fontId="9" fillId="22" borderId="1" xfId="0" applyFont="1" applyFill="1" applyBorder="1" applyAlignment="1">
      <alignment horizontal="left" vertical="center" wrapText="1"/>
    </xf>
    <xf numFmtId="0" fontId="18" fillId="6" borderId="9" xfId="0" applyFont="1" applyFill="1" applyBorder="1"/>
    <xf numFmtId="0" fontId="18" fillId="9" borderId="9" xfId="0" applyFont="1" applyFill="1" applyBorder="1"/>
    <xf numFmtId="3" fontId="11" fillId="22" borderId="1" xfId="2" applyNumberFormat="1" applyFont="1" applyFill="1" applyBorder="1" applyAlignment="1">
      <alignment horizontal="center"/>
    </xf>
    <xf numFmtId="0" fontId="3" fillId="22" borderId="8" xfId="0" applyFont="1" applyFill="1" applyBorder="1" applyAlignment="1">
      <alignment horizontal="center"/>
    </xf>
    <xf numFmtId="0" fontId="7" fillId="0" borderId="8" xfId="0" applyFont="1" applyFill="1" applyBorder="1"/>
    <xf numFmtId="1" fontId="11" fillId="22" borderId="1" xfId="2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67" fontId="16" fillId="0" borderId="1" xfId="0" applyNumberFormat="1" applyFont="1" applyFill="1" applyBorder="1" applyAlignment="1">
      <alignment horizontal="center" vertical="center" wrapText="1"/>
    </xf>
    <xf numFmtId="0" fontId="16" fillId="0" borderId="1" xfId="0" quotePrefix="1" applyFont="1" applyFill="1" applyBorder="1" applyAlignment="1">
      <alignment horizontal="center" vertical="center" wrapText="1"/>
    </xf>
    <xf numFmtId="167" fontId="16" fillId="0" borderId="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7" fontId="13" fillId="0" borderId="1" xfId="0" applyNumberFormat="1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left" vertical="center" wrapText="1"/>
    </xf>
    <xf numFmtId="3" fontId="9" fillId="23" borderId="1" xfId="0" applyNumberFormat="1" applyFont="1" applyFill="1" applyBorder="1" applyAlignment="1">
      <alignment horizontal="center" vertical="center" wrapText="1"/>
    </xf>
    <xf numFmtId="164" fontId="3" fillId="23" borderId="9" xfId="0" applyNumberFormat="1" applyFont="1" applyFill="1" applyBorder="1" applyAlignment="1">
      <alignment horizontal="center"/>
    </xf>
    <xf numFmtId="0" fontId="9" fillId="23" borderId="1" xfId="0" applyFont="1" applyFill="1" applyBorder="1" applyAlignment="1">
      <alignment horizontal="center" vertical="center" wrapText="1"/>
    </xf>
    <xf numFmtId="167" fontId="9" fillId="23" borderId="1" xfId="0" applyNumberFormat="1" applyFont="1" applyFill="1" applyBorder="1" applyAlignment="1">
      <alignment horizontal="center" vertical="center" wrapText="1"/>
    </xf>
    <xf numFmtId="164" fontId="9" fillId="23" borderId="1" xfId="0" applyNumberFormat="1" applyFont="1" applyFill="1" applyBorder="1" applyAlignment="1">
      <alignment horizontal="center" vertical="center" wrapText="1"/>
    </xf>
    <xf numFmtId="3" fontId="17" fillId="23" borderId="1" xfId="0" applyNumberFormat="1" applyFont="1" applyFill="1" applyBorder="1" applyAlignment="1">
      <alignment horizontal="center" vertical="center" wrapText="1"/>
    </xf>
    <xf numFmtId="167" fontId="17" fillId="23" borderId="1" xfId="0" applyNumberFormat="1" applyFont="1" applyFill="1" applyBorder="1" applyAlignment="1">
      <alignment horizontal="center" vertical="center" wrapText="1"/>
    </xf>
    <xf numFmtId="0" fontId="17" fillId="23" borderId="1" xfId="0" applyFont="1" applyFill="1" applyBorder="1" applyAlignment="1">
      <alignment horizontal="center" vertical="center" wrapText="1"/>
    </xf>
    <xf numFmtId="0" fontId="9" fillId="23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center" vertical="center" wrapText="1"/>
    </xf>
    <xf numFmtId="167" fontId="12" fillId="0" borderId="1" xfId="3" quotePrefix="1" applyNumberFormat="1" applyFont="1" applyBorder="1" applyAlignment="1">
      <alignment horizontal="center"/>
    </xf>
    <xf numFmtId="0" fontId="0" fillId="0" borderId="0" xfId="0" applyAlignment="1"/>
    <xf numFmtId="3" fontId="3" fillId="23" borderId="9" xfId="0" applyNumberFormat="1" applyFont="1" applyFill="1" applyBorder="1" applyAlignment="1">
      <alignment horizontal="center" vertical="center"/>
    </xf>
    <xf numFmtId="9" fontId="0" fillId="0" borderId="1" xfId="4" applyFont="1" applyBorder="1" applyAlignment="1">
      <alignment horizontal="center"/>
    </xf>
    <xf numFmtId="0" fontId="7" fillId="18" borderId="9" xfId="0" applyFont="1" applyFill="1" applyBorder="1"/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166" fontId="22" fillId="0" borderId="0" xfId="1" applyNumberFormat="1" applyFont="1" applyBorder="1" applyAlignment="1">
      <alignment horizontal="right" vertical="center"/>
    </xf>
    <xf numFmtId="0" fontId="21" fillId="0" borderId="0" xfId="0" applyFont="1" applyBorder="1" applyAlignment="1">
      <alignment horizontal="right" vertical="top"/>
    </xf>
    <xf numFmtId="0" fontId="4" fillId="0" borderId="0" xfId="0" applyFont="1"/>
    <xf numFmtId="0" fontId="11" fillId="22" borderId="9" xfId="0" applyFont="1" applyFill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/>
    </xf>
    <xf numFmtId="0" fontId="4" fillId="23" borderId="9" xfId="0" applyFont="1" applyFill="1" applyBorder="1" applyAlignment="1">
      <alignment horizontal="center"/>
    </xf>
    <xf numFmtId="0" fontId="4" fillId="0" borderId="0" xfId="0" applyFont="1" applyBorder="1" applyAlignment="1">
      <alignment vertical="top"/>
    </xf>
    <xf numFmtId="0" fontId="4" fillId="0" borderId="0" xfId="0" applyFont="1" applyBorder="1"/>
    <xf numFmtId="167" fontId="4" fillId="2" borderId="9" xfId="1" applyNumberFormat="1" applyFont="1" applyFill="1" applyBorder="1" applyAlignment="1">
      <alignment horizontal="center" vertical="top"/>
    </xf>
    <xf numFmtId="167" fontId="4" fillId="23" borderId="9" xfId="1" applyNumberFormat="1" applyFont="1" applyFill="1" applyBorder="1" applyAlignment="1">
      <alignment horizontal="center" vertical="top"/>
    </xf>
    <xf numFmtId="3" fontId="4" fillId="2" borderId="9" xfId="1" applyNumberFormat="1" applyFont="1" applyFill="1" applyBorder="1" applyAlignment="1">
      <alignment horizontal="center" vertical="top"/>
    </xf>
    <xf numFmtId="3" fontId="4" fillId="23" borderId="9" xfId="1" applyNumberFormat="1" applyFont="1" applyFill="1" applyBorder="1" applyAlignment="1">
      <alignment horizontal="center" vertical="top"/>
    </xf>
    <xf numFmtId="0" fontId="11" fillId="22" borderId="16" xfId="0" applyFont="1" applyFill="1" applyBorder="1" applyAlignment="1">
      <alignment horizontal="center" vertical="center" wrapText="1"/>
    </xf>
    <xf numFmtId="0" fontId="11" fillId="22" borderId="7" xfId="0" applyFont="1" applyFill="1" applyBorder="1" applyAlignment="1">
      <alignment horizontal="left" vertical="center" wrapText="1"/>
    </xf>
    <xf numFmtId="0" fontId="11" fillId="22" borderId="7" xfId="0" applyFont="1" applyFill="1" applyBorder="1" applyAlignment="1">
      <alignment horizontal="center" vertical="center" wrapText="1"/>
    </xf>
    <xf numFmtId="0" fontId="11" fillId="22" borderId="17" xfId="0" applyFont="1" applyFill="1" applyBorder="1" applyAlignment="1">
      <alignment horizontal="center" vertical="center" wrapText="1"/>
    </xf>
    <xf numFmtId="0" fontId="4" fillId="0" borderId="10" xfId="0" applyFont="1" applyFill="1" applyBorder="1"/>
    <xf numFmtId="0" fontId="4" fillId="0" borderId="9" xfId="0" applyFont="1" applyFill="1" applyBorder="1"/>
    <xf numFmtId="0" fontId="4" fillId="0" borderId="9" xfId="0" applyFont="1" applyFill="1" applyBorder="1" applyAlignment="1">
      <alignment vertical="center"/>
    </xf>
    <xf numFmtId="0" fontId="19" fillId="23" borderId="10" xfId="0" applyFont="1" applyFill="1" applyBorder="1"/>
    <xf numFmtId="0" fontId="19" fillId="23" borderId="9" xfId="0" applyFont="1" applyFill="1" applyBorder="1"/>
    <xf numFmtId="0" fontId="19" fillId="23" borderId="13" xfId="0" applyFont="1" applyFill="1" applyBorder="1"/>
    <xf numFmtId="0" fontId="19" fillId="23" borderId="14" xfId="0" applyFont="1" applyFill="1" applyBorder="1"/>
    <xf numFmtId="0" fontId="12" fillId="2" borderId="9" xfId="0" applyFont="1" applyFill="1" applyBorder="1" applyAlignment="1">
      <alignment vertical="center"/>
    </xf>
    <xf numFmtId="0" fontId="11" fillId="22" borderId="9" xfId="5" applyFont="1" applyFill="1" applyBorder="1" applyAlignment="1">
      <alignment horizontal="center" vertical="center"/>
    </xf>
    <xf numFmtId="166" fontId="11" fillId="22" borderId="9" xfId="1" applyNumberFormat="1" applyFont="1" applyFill="1" applyBorder="1" applyAlignment="1">
      <alignment horizontal="center" vertical="center"/>
    </xf>
    <xf numFmtId="3" fontId="0" fillId="0" borderId="0" xfId="0" applyNumberFormat="1"/>
    <xf numFmtId="3" fontId="0" fillId="0" borderId="0" xfId="0" applyNumberFormat="1"/>
    <xf numFmtId="0" fontId="12" fillId="23" borderId="9" xfId="6" applyFont="1" applyFill="1" applyBorder="1" applyAlignment="1">
      <alignment vertical="center"/>
    </xf>
    <xf numFmtId="0" fontId="24" fillId="0" borderId="13" xfId="0" applyFont="1" applyFill="1" applyBorder="1" applyAlignment="1">
      <alignment vertical="top"/>
    </xf>
    <xf numFmtId="0" fontId="24" fillId="0" borderId="14" xfId="0" applyFont="1" applyFill="1" applyBorder="1" applyAlignment="1">
      <alignment vertical="top"/>
    </xf>
    <xf numFmtId="169" fontId="24" fillId="0" borderId="14" xfId="1" applyNumberFormat="1" applyFont="1" applyFill="1" applyBorder="1" applyAlignment="1">
      <alignment vertical="top"/>
    </xf>
    <xf numFmtId="166" fontId="24" fillId="0" borderId="15" xfId="1" applyNumberFormat="1" applyFont="1" applyFill="1" applyBorder="1"/>
    <xf numFmtId="0" fontId="18" fillId="6" borderId="1" xfId="0" applyFont="1" applyFill="1" applyBorder="1" applyAlignment="1">
      <alignment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7" fontId="0" fillId="0" borderId="1" xfId="1" applyNumberFormat="1" applyFont="1" applyFill="1" applyBorder="1" applyAlignment="1">
      <alignment horizontal="center"/>
    </xf>
    <xf numFmtId="3" fontId="0" fillId="0" borderId="0" xfId="0" applyNumberFormat="1" applyFill="1"/>
    <xf numFmtId="164" fontId="0" fillId="0" borderId="0" xfId="0" applyNumberFormat="1" applyFill="1"/>
    <xf numFmtId="9" fontId="0" fillId="0" borderId="0" xfId="4" applyFont="1" applyFill="1"/>
    <xf numFmtId="3" fontId="7" fillId="0" borderId="0" xfId="0" applyNumberFormat="1" applyFont="1"/>
    <xf numFmtId="170" fontId="0" fillId="0" borderId="0" xfId="4" applyNumberFormat="1" applyFont="1"/>
    <xf numFmtId="164" fontId="16" fillId="0" borderId="1" xfId="0" applyNumberFormat="1" applyFont="1" applyBorder="1" applyAlignment="1">
      <alignment horizontal="center" vertical="center" wrapText="1"/>
    </xf>
    <xf numFmtId="170" fontId="0" fillId="0" borderId="9" xfId="4" applyNumberFormat="1" applyFont="1" applyBorder="1" applyAlignment="1">
      <alignment horizontal="center"/>
    </xf>
    <xf numFmtId="170" fontId="0" fillId="0" borderId="9" xfId="4" applyNumberFormat="1" applyFont="1" applyFill="1" applyBorder="1" applyAlignment="1">
      <alignment horizontal="center"/>
    </xf>
    <xf numFmtId="0" fontId="9" fillId="22" borderId="1" xfId="0" applyFont="1" applyFill="1" applyBorder="1" applyAlignment="1">
      <alignment horizontal="center" vertical="center" wrapText="1"/>
    </xf>
    <xf numFmtId="0" fontId="10" fillId="0" borderId="0" xfId="2"/>
    <xf numFmtId="0" fontId="12" fillId="0" borderId="1" xfId="2" applyFont="1" applyBorder="1" applyAlignment="1"/>
    <xf numFmtId="167" fontId="11" fillId="22" borderId="1" xfId="3" applyNumberFormat="1" applyFont="1" applyFill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0" fillId="0" borderId="0" xfId="2" applyAlignment="1">
      <alignment horizontal="center"/>
    </xf>
    <xf numFmtId="170" fontId="0" fillId="0" borderId="1" xfId="4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10" fillId="0" borderId="21" xfId="2" applyBorder="1"/>
    <xf numFmtId="0" fontId="6" fillId="3" borderId="0" xfId="0" applyFont="1" applyFill="1" applyBorder="1" applyAlignment="1">
      <alignment horizontal="left" wrapText="1"/>
    </xf>
    <xf numFmtId="0" fontId="3" fillId="22" borderId="1" xfId="0" applyFont="1" applyFill="1" applyBorder="1" applyAlignment="1">
      <alignment horizontal="left"/>
    </xf>
    <xf numFmtId="0" fontId="10" fillId="22" borderId="25" xfId="2" applyFill="1" applyBorder="1"/>
    <xf numFmtId="37" fontId="3" fillId="0" borderId="1" xfId="0" applyNumberFormat="1" applyFont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167" fontId="4" fillId="0" borderId="1" xfId="0" applyNumberFormat="1" applyFont="1" applyFill="1" applyBorder="1" applyAlignment="1">
      <alignment horizontal="center"/>
    </xf>
    <xf numFmtId="167" fontId="0" fillId="0" borderId="1" xfId="0" applyNumberForma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/>
    <xf numFmtId="3" fontId="3" fillId="0" borderId="1" xfId="0" applyNumberFormat="1" applyFont="1" applyFill="1" applyBorder="1" applyAlignment="1">
      <alignment horizontal="center" vertical="center"/>
    </xf>
    <xf numFmtId="164" fontId="8" fillId="0" borderId="1" xfId="0" quotePrefix="1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3" fontId="13" fillId="0" borderId="29" xfId="0" applyNumberFormat="1" applyFont="1" applyBorder="1" applyAlignment="1">
      <alignment horizontal="center" vertical="center" wrapText="1"/>
    </xf>
    <xf numFmtId="0" fontId="13" fillId="0" borderId="25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0" fillId="0" borderId="0" xfId="0"/>
    <xf numFmtId="0" fontId="3" fillId="23" borderId="0" xfId="0" applyFont="1" applyFill="1" applyBorder="1" applyAlignment="1">
      <alignment horizontal="left"/>
    </xf>
    <xf numFmtId="0" fontId="0" fillId="0" borderId="0" xfId="0"/>
    <xf numFmtId="0" fontId="9" fillId="23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0" fontId="7" fillId="26" borderId="0" xfId="0" applyFont="1" applyFill="1" applyBorder="1" applyAlignment="1"/>
    <xf numFmtId="0" fontId="0" fillId="26" borderId="0" xfId="0" applyFill="1"/>
    <xf numFmtId="0" fontId="0" fillId="0" borderId="0" xfId="0" applyFill="1" applyBorder="1"/>
    <xf numFmtId="0" fontId="0" fillId="0" borderId="8" xfId="0" applyBorder="1" applyAlignment="1">
      <alignment horizontal="left"/>
    </xf>
    <xf numFmtId="0" fontId="16" fillId="0" borderId="25" xfId="0" applyFont="1" applyBorder="1" applyAlignment="1">
      <alignment horizontal="center" vertical="center" wrapText="1"/>
    </xf>
    <xf numFmtId="3" fontId="16" fillId="0" borderId="2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0" fontId="0" fillId="0" borderId="0" xfId="0"/>
    <xf numFmtId="0" fontId="13" fillId="0" borderId="1" xfId="0" applyFont="1" applyFill="1" applyBorder="1" applyAlignment="1">
      <alignment horizontal="left" vertical="center" wrapText="1" indent="1"/>
    </xf>
    <xf numFmtId="0" fontId="13" fillId="0" borderId="25" xfId="0" applyFont="1" applyBorder="1" applyAlignment="1">
      <alignment horizontal="left" vertical="center" wrapText="1" indent="1"/>
    </xf>
    <xf numFmtId="0" fontId="0" fillId="0" borderId="0" xfId="0"/>
    <xf numFmtId="0" fontId="0" fillId="0" borderId="1" xfId="0" applyFill="1" applyBorder="1" applyAlignment="1">
      <alignment horizontal="center"/>
    </xf>
    <xf numFmtId="3" fontId="12" fillId="2" borderId="9" xfId="0" applyNumberFormat="1" applyFont="1" applyFill="1" applyBorder="1" applyAlignment="1">
      <alignment horizontal="center" vertical="center"/>
    </xf>
    <xf numFmtId="164" fontId="12" fillId="2" borderId="9" xfId="0" applyNumberFormat="1" applyFont="1" applyFill="1" applyBorder="1" applyAlignment="1">
      <alignment horizontal="center" vertical="center"/>
    </xf>
    <xf numFmtId="3" fontId="12" fillId="2" borderId="9" xfId="1" applyNumberFormat="1" applyFont="1" applyFill="1" applyBorder="1" applyAlignment="1">
      <alignment horizontal="center" vertical="center"/>
    </xf>
    <xf numFmtId="164" fontId="12" fillId="2" borderId="9" xfId="1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>
      <alignment horizontal="center" vertical="top"/>
    </xf>
    <xf numFmtId="164" fontId="12" fillId="2" borderId="9" xfId="0" applyNumberFormat="1" applyFont="1" applyFill="1" applyBorder="1" applyAlignment="1">
      <alignment horizontal="center" vertical="top"/>
    </xf>
    <xf numFmtId="164" fontId="12" fillId="2" borderId="9" xfId="1" applyNumberFormat="1" applyFont="1" applyFill="1" applyBorder="1" applyAlignment="1">
      <alignment horizontal="center" vertical="top"/>
    </xf>
    <xf numFmtId="3" fontId="12" fillId="2" borderId="9" xfId="1" applyNumberFormat="1" applyFont="1" applyFill="1" applyBorder="1" applyAlignment="1">
      <alignment horizontal="center" vertical="top"/>
    </xf>
    <xf numFmtId="3" fontId="12" fillId="23" borderId="9" xfId="6" applyNumberFormat="1" applyFont="1" applyFill="1" applyBorder="1" applyAlignment="1">
      <alignment horizontal="center" vertical="center"/>
    </xf>
    <xf numFmtId="164" fontId="12" fillId="23" borderId="9" xfId="6" applyNumberFormat="1" applyFont="1" applyFill="1" applyBorder="1" applyAlignment="1">
      <alignment horizontal="center" vertical="center"/>
    </xf>
    <xf numFmtId="164" fontId="12" fillId="23" borderId="9" xfId="1" applyNumberFormat="1" applyFont="1" applyFill="1" applyBorder="1" applyAlignment="1">
      <alignment horizontal="center" vertical="center"/>
    </xf>
    <xf numFmtId="169" fontId="4" fillId="0" borderId="9" xfId="1" applyNumberFormat="1" applyFont="1" applyFill="1" applyBorder="1" applyAlignment="1">
      <alignment horizontal="center"/>
    </xf>
    <xf numFmtId="166" fontId="4" fillId="0" borderId="11" xfId="1" applyNumberFormat="1" applyFont="1" applyFill="1" applyBorder="1" applyAlignment="1">
      <alignment horizontal="center"/>
    </xf>
    <xf numFmtId="169" fontId="19" fillId="23" borderId="9" xfId="1" applyNumberFormat="1" applyFont="1" applyFill="1" applyBorder="1" applyAlignment="1">
      <alignment horizontal="center"/>
    </xf>
    <xf numFmtId="166" fontId="19" fillId="23" borderId="11" xfId="1" applyNumberFormat="1" applyFont="1" applyFill="1" applyBorder="1" applyAlignment="1">
      <alignment horizontal="center"/>
    </xf>
    <xf numFmtId="169" fontId="19" fillId="23" borderId="14" xfId="1" applyNumberFormat="1" applyFont="1" applyFill="1" applyBorder="1" applyAlignment="1">
      <alignment horizontal="center"/>
    </xf>
    <xf numFmtId="166" fontId="19" fillId="23" borderId="15" xfId="1" applyNumberFormat="1" applyFont="1" applyFill="1" applyBorder="1" applyAlignment="1">
      <alignment horizontal="center"/>
    </xf>
    <xf numFmtId="0" fontId="11" fillId="22" borderId="1" xfId="2" applyFont="1" applyFill="1" applyBorder="1" applyAlignment="1">
      <alignment horizontal="center" wrapText="1"/>
    </xf>
    <xf numFmtId="167" fontId="11" fillId="22" borderId="1" xfId="3" applyNumberFormat="1" applyFont="1" applyFill="1" applyBorder="1" applyAlignment="1">
      <alignment horizontal="center" wrapText="1"/>
    </xf>
    <xf numFmtId="9" fontId="3" fillId="0" borderId="0" xfId="4" applyFont="1"/>
    <xf numFmtId="164" fontId="7" fillId="0" borderId="1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wrapText="1"/>
    </xf>
    <xf numFmtId="0" fontId="7" fillId="8" borderId="1" xfId="0" applyFont="1" applyFill="1" applyBorder="1" applyAlignment="1">
      <alignment wrapText="1"/>
    </xf>
    <xf numFmtId="0" fontId="18" fillId="6" borderId="25" xfId="0" applyFont="1" applyFill="1" applyBorder="1"/>
    <xf numFmtId="0" fontId="18" fillId="9" borderId="25" xfId="0" applyFont="1" applyFill="1" applyBorder="1"/>
    <xf numFmtId="0" fontId="7" fillId="8" borderId="25" xfId="0" applyFont="1" applyFill="1" applyBorder="1"/>
    <xf numFmtId="0" fontId="13" fillId="0" borderId="0" xfId="0" applyFont="1" applyBorder="1" applyAlignment="1">
      <alignment vertical="center"/>
    </xf>
    <xf numFmtId="9" fontId="0" fillId="0" borderId="0" xfId="4" applyFont="1"/>
    <xf numFmtId="0" fontId="3" fillId="23" borderId="26" xfId="0" applyFont="1" applyFill="1" applyBorder="1" applyAlignment="1"/>
    <xf numFmtId="0" fontId="3" fillId="23" borderId="27" xfId="0" applyFont="1" applyFill="1" applyBorder="1" applyAlignment="1"/>
    <xf numFmtId="0" fontId="3" fillId="23" borderId="29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7" fillId="27" borderId="1" xfId="0" applyFont="1" applyFill="1" applyBorder="1"/>
    <xf numFmtId="0" fontId="7" fillId="0" borderId="1" xfId="0" applyFont="1" applyFill="1" applyBorder="1"/>
    <xf numFmtId="0" fontId="7" fillId="28" borderId="7" xfId="0" applyFont="1" applyFill="1" applyBorder="1"/>
    <xf numFmtId="0" fontId="0" fillId="28" borderId="1" xfId="0" applyFill="1" applyBorder="1" applyAlignment="1">
      <alignment horizontal="center"/>
    </xf>
    <xf numFmtId="0" fontId="7" fillId="28" borderId="1" xfId="0" applyFont="1" applyFill="1" applyBorder="1"/>
    <xf numFmtId="3" fontId="13" fillId="28" borderId="1" xfId="0" applyNumberFormat="1" applyFont="1" applyFill="1" applyBorder="1" applyAlignment="1">
      <alignment horizontal="center" vertical="center" wrapText="1"/>
    </xf>
    <xf numFmtId="9" fontId="13" fillId="28" borderId="1" xfId="4" applyFont="1" applyFill="1" applyBorder="1" applyAlignment="1">
      <alignment horizontal="center" vertical="center" wrapText="1"/>
    </xf>
    <xf numFmtId="0" fontId="7" fillId="28" borderId="1" xfId="0" applyFont="1" applyFill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9" fontId="13" fillId="0" borderId="1" xfId="4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28" borderId="9" xfId="0" applyNumberFormat="1" applyFill="1" applyBorder="1" applyAlignment="1">
      <alignment horizontal="center"/>
    </xf>
    <xf numFmtId="0" fontId="7" fillId="0" borderId="25" xfId="0" applyFont="1" applyFill="1" applyBorder="1" applyAlignment="1">
      <alignment horizontal="left" indent="1"/>
    </xf>
    <xf numFmtId="0" fontId="7" fillId="28" borderId="25" xfId="0" applyFont="1" applyFill="1" applyBorder="1" applyAlignment="1">
      <alignment horizontal="left" indent="1"/>
    </xf>
    <xf numFmtId="0" fontId="0" fillId="28" borderId="25" xfId="0" applyFont="1" applyFill="1" applyBorder="1" applyAlignment="1">
      <alignment horizontal="left" indent="1"/>
    </xf>
    <xf numFmtId="0" fontId="0" fillId="0" borderId="25" xfId="0" applyFont="1" applyFill="1" applyBorder="1" applyAlignment="1">
      <alignment horizontal="left" indent="1"/>
    </xf>
    <xf numFmtId="0" fontId="7" fillId="28" borderId="7" xfId="0" applyFont="1" applyFill="1" applyBorder="1" applyAlignment="1">
      <alignment horizontal="left" indent="1"/>
    </xf>
    <xf numFmtId="0" fontId="7" fillId="0" borderId="1" xfId="0" applyFont="1" applyFill="1" applyBorder="1" applyAlignment="1">
      <alignment horizontal="left" indent="1"/>
    </xf>
    <xf numFmtId="0" fontId="7" fillId="28" borderId="1" xfId="0" applyFont="1" applyFill="1" applyBorder="1" applyAlignment="1">
      <alignment horizontal="left" indent="1"/>
    </xf>
    <xf numFmtId="0" fontId="0" fillId="0" borderId="0" xfId="0"/>
    <xf numFmtId="10" fontId="0" fillId="0" borderId="0" xfId="4" applyNumberFormat="1" applyFont="1"/>
    <xf numFmtId="0" fontId="13" fillId="0" borderId="0" xfId="0" applyFont="1" applyFill="1" applyBorder="1" applyAlignment="1">
      <alignment horizontal="left" vertical="center"/>
    </xf>
    <xf numFmtId="0" fontId="27" fillId="0" borderId="30" xfId="8" applyFont="1" applyFill="1" applyBorder="1"/>
    <xf numFmtId="0" fontId="28" fillId="31" borderId="14" xfId="0" applyFont="1" applyFill="1" applyBorder="1"/>
    <xf numFmtId="0" fontId="29" fillId="29" borderId="25" xfId="0" applyFont="1" applyFill="1" applyBorder="1"/>
    <xf numFmtId="167" fontId="7" fillId="0" borderId="1" xfId="0" applyNumberFormat="1" applyFont="1" applyFill="1" applyBorder="1" applyAlignment="1">
      <alignment horizontal="center" vertical="center" wrapText="1"/>
    </xf>
    <xf numFmtId="0" fontId="0" fillId="0" borderId="0" xfId="0"/>
    <xf numFmtId="164" fontId="12" fillId="0" borderId="1" xfId="2" applyNumberFormat="1" applyFont="1" applyBorder="1" applyAlignment="1">
      <alignment horizontal="center"/>
    </xf>
    <xf numFmtId="0" fontId="30" fillId="0" borderId="0" xfId="9"/>
    <xf numFmtId="0" fontId="0" fillId="0" borderId="0" xfId="0"/>
    <xf numFmtId="0" fontId="27" fillId="0" borderId="7" xfId="8" applyFont="1" applyFill="1" applyBorder="1"/>
    <xf numFmtId="0" fontId="9" fillId="23" borderId="1" xfId="0" applyFont="1" applyFill="1" applyBorder="1" applyAlignment="1">
      <alignment horizontal="left" vertical="center" wrapText="1"/>
    </xf>
    <xf numFmtId="0" fontId="9" fillId="22" borderId="1" xfId="0" applyFont="1" applyFill="1" applyBorder="1" applyAlignment="1">
      <alignment horizontal="center" vertical="center" wrapText="1"/>
    </xf>
    <xf numFmtId="0" fontId="0" fillId="0" borderId="0" xfId="0"/>
    <xf numFmtId="0" fontId="6" fillId="3" borderId="17" xfId="0" applyFont="1" applyFill="1" applyBorder="1" applyAlignment="1"/>
    <xf numFmtId="0" fontId="6" fillId="3" borderId="6" xfId="0" applyFont="1" applyFill="1" applyBorder="1" applyAlignment="1"/>
    <xf numFmtId="0" fontId="31" fillId="0" borderId="0" xfId="0" applyFont="1" applyAlignment="1">
      <alignment horizontal="left" vertical="center"/>
    </xf>
    <xf numFmtId="170" fontId="0" fillId="0" borderId="0" xfId="0" applyNumberFormat="1"/>
    <xf numFmtId="170" fontId="0" fillId="0" borderId="0" xfId="0" applyNumberFormat="1" applyBorder="1" applyAlignment="1">
      <alignment horizontal="center" vertical="center"/>
    </xf>
    <xf numFmtId="0" fontId="6" fillId="23" borderId="25" xfId="0" applyFont="1" applyFill="1" applyBorder="1" applyAlignment="1">
      <alignment horizontal="right"/>
    </xf>
    <xf numFmtId="0" fontId="0" fillId="0" borderId="25" xfId="0" applyBorder="1" applyAlignment="1">
      <alignment horizontal="right"/>
    </xf>
    <xf numFmtId="170" fontId="0" fillId="0" borderId="25" xfId="0" applyNumberFormat="1" applyBorder="1" applyAlignment="1">
      <alignment horizontal="right" vertical="center"/>
    </xf>
    <xf numFmtId="0" fontId="0" fillId="0" borderId="0" xfId="0" applyBorder="1" applyAlignment="1">
      <alignment horizontal="right"/>
    </xf>
    <xf numFmtId="170" fontId="0" fillId="0" borderId="0" xfId="0" applyNumberFormat="1" applyBorder="1" applyAlignment="1">
      <alignment horizontal="right" vertical="center"/>
    </xf>
    <xf numFmtId="0" fontId="9" fillId="23" borderId="26" xfId="0" applyFont="1" applyFill="1" applyBorder="1" applyAlignment="1">
      <alignment vertical="center" wrapText="1"/>
    </xf>
    <xf numFmtId="0" fontId="9" fillId="23" borderId="29" xfId="0" applyFont="1" applyFill="1" applyBorder="1" applyAlignment="1">
      <alignment vertical="center" wrapText="1"/>
    </xf>
    <xf numFmtId="0" fontId="0" fillId="0" borderId="0" xfId="0" applyBorder="1"/>
    <xf numFmtId="0" fontId="0" fillId="2" borderId="0" xfId="0" applyFill="1" applyBorder="1"/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Alignment="1"/>
    <xf numFmtId="0" fontId="6" fillId="3" borderId="17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5" fillId="23" borderId="11" xfId="0" applyFont="1" applyFill="1" applyBorder="1" applyAlignment="1">
      <alignment horizontal="left" vertical="center"/>
    </xf>
    <xf numFmtId="0" fontId="5" fillId="23" borderId="12" xfId="0" applyFont="1" applyFill="1" applyBorder="1" applyAlignment="1">
      <alignment horizontal="left" vertical="center"/>
    </xf>
    <xf numFmtId="0" fontId="5" fillId="23" borderId="15" xfId="0" applyFont="1" applyFill="1" applyBorder="1" applyAlignment="1">
      <alignment horizontal="left" vertical="center"/>
    </xf>
    <xf numFmtId="0" fontId="5" fillId="23" borderId="20" xfId="0" applyFont="1" applyFill="1" applyBorder="1" applyAlignment="1">
      <alignment horizontal="left" vertical="center"/>
    </xf>
    <xf numFmtId="0" fontId="5" fillId="2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 wrapText="1"/>
    </xf>
    <xf numFmtId="0" fontId="6" fillId="23" borderId="26" xfId="0" applyFont="1" applyFill="1" applyBorder="1" applyAlignment="1">
      <alignment horizontal="left"/>
    </xf>
    <xf numFmtId="0" fontId="6" fillId="23" borderId="27" xfId="0" applyFont="1" applyFill="1" applyBorder="1" applyAlignment="1">
      <alignment horizontal="left"/>
    </xf>
    <xf numFmtId="0" fontId="6" fillId="23" borderId="28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left" wrapText="1"/>
    </xf>
    <xf numFmtId="0" fontId="3" fillId="22" borderId="22" xfId="0" applyFont="1" applyFill="1" applyBorder="1" applyAlignment="1">
      <alignment horizontal="center"/>
    </xf>
    <xf numFmtId="0" fontId="3" fillId="22" borderId="23" xfId="0" applyFont="1" applyFill="1" applyBorder="1" applyAlignment="1">
      <alignment horizontal="center"/>
    </xf>
    <xf numFmtId="0" fontId="9" fillId="2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wrapText="1"/>
    </xf>
    <xf numFmtId="0" fontId="9" fillId="22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0" fontId="6" fillId="3" borderId="16" xfId="0" applyFont="1" applyFill="1" applyBorder="1" applyAlignment="1">
      <alignment wrapText="1"/>
    </xf>
    <xf numFmtId="0" fontId="6" fillId="3" borderId="17" xfId="0" applyFont="1" applyFill="1" applyBorder="1" applyAlignment="1">
      <alignment horizontal="left" wrapText="1"/>
    </xf>
    <xf numFmtId="0" fontId="6" fillId="3" borderId="6" xfId="0" applyFont="1" applyFill="1" applyBorder="1" applyAlignment="1">
      <alignment horizontal="left" wrapText="1"/>
    </xf>
    <xf numFmtId="0" fontId="6" fillId="23" borderId="29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center" wrapText="1"/>
    </xf>
    <xf numFmtId="0" fontId="6" fillId="3" borderId="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center" wrapText="1"/>
    </xf>
    <xf numFmtId="0" fontId="0" fillId="0" borderId="0" xfId="0"/>
    <xf numFmtId="0" fontId="6" fillId="3" borderId="4" xfId="0" applyFont="1" applyFill="1" applyBorder="1" applyAlignment="1">
      <alignment horizontal="left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left" vertical="center" wrapText="1"/>
    </xf>
    <xf numFmtId="0" fontId="3" fillId="23" borderId="26" xfId="0" applyFont="1" applyFill="1" applyBorder="1" applyAlignment="1">
      <alignment horizontal="left"/>
    </xf>
    <xf numFmtId="0" fontId="3" fillId="23" borderId="27" xfId="0" applyFont="1" applyFill="1" applyBorder="1" applyAlignment="1">
      <alignment horizontal="left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3" xfId="0" applyFont="1" applyFill="1" applyBorder="1" applyAlignment="1">
      <alignment horizontal="left" vertical="center"/>
    </xf>
    <xf numFmtId="0" fontId="2" fillId="29" borderId="4" xfId="0" applyFont="1" applyFill="1" applyBorder="1" applyAlignment="1">
      <alignment horizontal="left"/>
    </xf>
    <xf numFmtId="0" fontId="2" fillId="29" borderId="0" xfId="0" applyFont="1" applyFill="1" applyBorder="1" applyAlignment="1">
      <alignment horizontal="left"/>
    </xf>
    <xf numFmtId="0" fontId="2" fillId="30" borderId="4" xfId="0" applyFont="1" applyFill="1" applyBorder="1" applyAlignment="1">
      <alignment horizontal="left"/>
    </xf>
    <xf numFmtId="0" fontId="2" fillId="30" borderId="0" xfId="0" applyFont="1" applyFill="1" applyBorder="1" applyAlignment="1">
      <alignment horizontal="left"/>
    </xf>
    <xf numFmtId="0" fontId="6" fillId="23" borderId="18" xfId="0" applyFont="1" applyFill="1" applyBorder="1" applyAlignment="1">
      <alignment horizontal="left"/>
    </xf>
    <xf numFmtId="0" fontId="6" fillId="23" borderId="19" xfId="0" applyFont="1" applyFill="1" applyBorder="1" applyAlignment="1">
      <alignment horizontal="left"/>
    </xf>
    <xf numFmtId="0" fontId="6" fillId="23" borderId="31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 wrapText="1"/>
    </xf>
    <xf numFmtId="0" fontId="6" fillId="3" borderId="27" xfId="0" applyFont="1" applyFill="1" applyBorder="1" applyAlignment="1">
      <alignment horizontal="left" wrapText="1"/>
    </xf>
    <xf numFmtId="0" fontId="6" fillId="3" borderId="29" xfId="0" applyFont="1" applyFill="1" applyBorder="1" applyAlignment="1">
      <alignment horizontal="left" wrapText="1"/>
    </xf>
    <xf numFmtId="0" fontId="17" fillId="23" borderId="1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4" fillId="3" borderId="29" xfId="0" applyFont="1" applyFill="1" applyBorder="1" applyAlignment="1">
      <alignment horizontal="left" vertical="center" wrapText="1"/>
    </xf>
    <xf numFmtId="0" fontId="9" fillId="23" borderId="26" xfId="0" applyFont="1" applyFill="1" applyBorder="1" applyAlignment="1">
      <alignment horizontal="left" vertical="center" wrapText="1"/>
    </xf>
    <xf numFmtId="0" fontId="9" fillId="23" borderId="27" xfId="0" applyFont="1" applyFill="1" applyBorder="1" applyAlignment="1">
      <alignment horizontal="left" vertical="center" wrapText="1"/>
    </xf>
    <xf numFmtId="0" fontId="9" fillId="23" borderId="29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/>
    </xf>
    <xf numFmtId="0" fontId="9" fillId="22" borderId="14" xfId="0" applyFont="1" applyFill="1" applyBorder="1" applyAlignment="1">
      <alignment horizontal="left" vertical="center" wrapText="1"/>
    </xf>
    <xf numFmtId="0" fontId="9" fillId="22" borderId="7" xfId="0" applyFont="1" applyFill="1" applyBorder="1" applyAlignment="1">
      <alignment horizontal="left" vertical="center" wrapText="1"/>
    </xf>
    <xf numFmtId="0" fontId="9" fillId="22" borderId="26" xfId="0" applyFont="1" applyFill="1" applyBorder="1" applyAlignment="1">
      <alignment horizontal="center" vertical="center" wrapText="1"/>
    </xf>
    <xf numFmtId="0" fontId="9" fillId="22" borderId="29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left" wrapText="1"/>
    </xf>
    <xf numFmtId="0" fontId="6" fillId="3" borderId="12" xfId="0" applyFont="1" applyFill="1" applyBorder="1" applyAlignment="1">
      <alignment horizontal="left" wrapText="1"/>
    </xf>
    <xf numFmtId="0" fontId="6" fillId="3" borderId="10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vertical="top" wrapText="1"/>
    </xf>
    <xf numFmtId="0" fontId="11" fillId="22" borderId="9" xfId="5" applyFont="1" applyFill="1" applyBorder="1" applyAlignment="1">
      <alignment horizontal="center" vertical="center"/>
    </xf>
    <xf numFmtId="0" fontId="23" fillId="3" borderId="17" xfId="0" applyFont="1" applyFill="1" applyBorder="1" applyAlignment="1">
      <alignment horizontal="left" wrapText="1"/>
    </xf>
    <xf numFmtId="0" fontId="23" fillId="3" borderId="6" xfId="0" applyFont="1" applyFill="1" applyBorder="1" applyAlignment="1">
      <alignment horizontal="left" wrapText="1"/>
    </xf>
    <xf numFmtId="0" fontId="11" fillId="22" borderId="14" xfId="5" applyFont="1" applyFill="1" applyBorder="1" applyAlignment="1">
      <alignment horizontal="center" vertical="center"/>
    </xf>
    <xf numFmtId="0" fontId="12" fillId="22" borderId="7" xfId="5" applyFont="1" applyFill="1" applyBorder="1" applyAlignment="1">
      <alignment horizontal="center" vertical="center"/>
    </xf>
    <xf numFmtId="170" fontId="0" fillId="0" borderId="25" xfId="0" applyNumberFormat="1" applyBorder="1" applyAlignment="1">
      <alignment horizontal="center"/>
    </xf>
    <xf numFmtId="0" fontId="9" fillId="23" borderId="29" xfId="0" applyFont="1" applyFill="1" applyBorder="1" applyAlignment="1">
      <alignment horizontal="center" vertical="center" wrapText="1"/>
    </xf>
    <xf numFmtId="170" fontId="9" fillId="23" borderId="29" xfId="0" applyNumberFormat="1" applyFont="1" applyFill="1" applyBorder="1" applyAlignment="1">
      <alignment horizontal="center" vertical="center" wrapText="1"/>
    </xf>
  </cellXfs>
  <cellStyles count="10">
    <cellStyle name="60% - Accent2" xfId="6" builtinId="36"/>
    <cellStyle name="Accent2" xfId="5" builtinId="33"/>
    <cellStyle name="Comma" xfId="1" builtinId="3"/>
    <cellStyle name="Comma 2" xfId="3"/>
    <cellStyle name="Hyperlink" xfId="8" builtinId="8"/>
    <cellStyle name="Normal" xfId="0" builtinId="0"/>
    <cellStyle name="Normal 2" xfId="2"/>
    <cellStyle name="Normal 3" xfId="9"/>
    <cellStyle name="Percent" xfId="4" builtinId="5"/>
    <cellStyle name="Percent 2" xfId="7"/>
  </cellStyles>
  <dxfs count="32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_(* #,##0.0_);_(* \(#,##0.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(* #,##0_);_(* \(#,##0\);_(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rgb="FFC6D5E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B8CCE4"/>
          <bgColor rgb="FFB8CCE4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color rgb="FFFFFFFF"/>
      </font>
      <fill>
        <patternFill patternType="solid">
          <fgColor rgb="FFC0504D"/>
          <bgColor rgb="FFC0504D"/>
        </patternFill>
      </fill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31"/>
      <tableStyleElement type="totalRow" dxfId="30"/>
      <tableStyleElement type="firstRowStripe" dxfId="29"/>
      <tableStyleElement type="firstColumnStripe" dxfId="28"/>
      <tableStyleElement type="firstSubtotalColumn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  <tableStyle name="TableStyleDark9 2" pivot="0" count="7">
      <tableStyleElement type="wholeTable" dxfId="20"/>
      <tableStyleElement type="headerRow" dxfId="19"/>
      <tableStyleElement type="totalRow" dxfId="18"/>
      <tableStyleElement type="firstColumn" dxfId="17"/>
      <tableStyleElement type="lastColumn" dxfId="16"/>
      <tableStyleElement type="firstRowStripe" dxfId="15"/>
      <tableStyleElement type="firstColumnStripe" dxfId="14"/>
    </tableStyle>
  </tableStyles>
  <colors>
    <mruColors>
      <color rgb="FF9FB8CD"/>
      <color rgb="FFA2CAA9"/>
      <color rgb="FFDFD6A7"/>
      <color rgb="FFFF99FF"/>
      <color rgb="FFDDABC0"/>
      <color rgb="FFEBB7B7"/>
      <color rgb="FFFBF353"/>
      <color rgb="FFFFDA65"/>
      <color rgb="FFDCD0E6"/>
      <color rgb="FFE5A1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201705</xdr:rowOff>
    </xdr:from>
    <xdr:to>
      <xdr:col>11</xdr:col>
      <xdr:colOff>16804</xdr:colOff>
      <xdr:row>28</xdr:row>
      <xdr:rowOff>151358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01705"/>
          <a:ext cx="9015128" cy="52948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e25" displayName="Table25" ref="A2:E497" totalsRowShown="0" headerRowDxfId="9" dataDxfId="7" headerRowBorderDxfId="8" tableBorderDxfId="6" totalsRowBorderDxfId="5">
  <tableColumns count="5">
    <tableColumn id="1" name="County" dataDxfId="4"/>
    <tableColumn id="8" name="Minor Civil Division Residency (City, Village or Town) with population of 2,500 or more" dataDxfId="3"/>
    <tableColumn id="3" name="Number of Deaths" dataDxfId="2" dataCellStyle="Comma"/>
    <tableColumn id="4" name="Estimated Population" dataDxfId="1" dataCellStyle="Comma"/>
    <tableColumn id="5" name="Crude Death Rate per 100,000" dataDxfId="0" dataCellStyle="Comm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DHS">
      <a:dk1>
        <a:sysClr val="windowText" lastClr="000000"/>
      </a:dk1>
      <a:lt1>
        <a:sysClr val="window" lastClr="FFFFFF"/>
      </a:lt1>
      <a:dk2>
        <a:srgbClr val="2A3858"/>
      </a:dk2>
      <a:lt2>
        <a:srgbClr val="F5F5F5"/>
      </a:lt2>
      <a:accent1>
        <a:srgbClr val="02B980"/>
      </a:accent1>
      <a:accent2>
        <a:srgbClr val="212A6D"/>
      </a:accent2>
      <a:accent3>
        <a:srgbClr val="38ADC2"/>
      </a:accent3>
      <a:accent4>
        <a:srgbClr val="8064A2"/>
      </a:accent4>
      <a:accent5>
        <a:srgbClr val="C7DEDB"/>
      </a:accent5>
      <a:accent6>
        <a:srgbClr val="B1634B"/>
      </a:accent6>
      <a:hlink>
        <a:srgbClr val="B1634B"/>
      </a:hlink>
      <a:folHlink>
        <a:srgbClr val="6C3D2E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58"/>
  <sheetViews>
    <sheetView tabSelected="1" workbookViewId="0">
      <selection activeCell="D19" sqref="D19"/>
    </sheetView>
  </sheetViews>
  <sheetFormatPr defaultRowHeight="15" x14ac:dyDescent="0.25"/>
  <cols>
    <col min="1" max="1" width="124.28515625" style="295" customWidth="1"/>
    <col min="2" max="2" width="10.7109375" style="295" customWidth="1"/>
    <col min="3" max="16384" width="9.140625" style="295"/>
  </cols>
  <sheetData>
    <row r="1" spans="1:1" ht="29.25" customHeight="1" x14ac:dyDescent="0.45">
      <c r="A1" s="300" t="s">
        <v>1092</v>
      </c>
    </row>
    <row r="2" spans="1:1" ht="18.75" x14ac:dyDescent="0.3">
      <c r="A2" s="299" t="s">
        <v>1132</v>
      </c>
    </row>
    <row r="3" spans="1:1" ht="16.5" x14ac:dyDescent="0.3">
      <c r="A3" s="298" t="s">
        <v>1093</v>
      </c>
    </row>
    <row r="4" spans="1:1" ht="16.5" x14ac:dyDescent="0.3">
      <c r="A4" s="298" t="s">
        <v>1094</v>
      </c>
    </row>
    <row r="5" spans="1:1" ht="16.5" x14ac:dyDescent="0.3">
      <c r="A5" s="298" t="s">
        <v>1095</v>
      </c>
    </row>
    <row r="6" spans="1:1" ht="16.5" x14ac:dyDescent="0.3">
      <c r="A6" s="298" t="s">
        <v>3</v>
      </c>
    </row>
    <row r="7" spans="1:1" ht="16.149999999999999" customHeight="1" x14ac:dyDescent="0.3">
      <c r="A7" s="298" t="s">
        <v>1096</v>
      </c>
    </row>
    <row r="8" spans="1:1" ht="16.5" x14ac:dyDescent="0.3">
      <c r="A8" s="298" t="s">
        <v>1097</v>
      </c>
    </row>
    <row r="9" spans="1:1" ht="18.75" x14ac:dyDescent="0.3">
      <c r="A9" s="299" t="s">
        <v>1128</v>
      </c>
    </row>
    <row r="10" spans="1:1" ht="16.5" x14ac:dyDescent="0.3">
      <c r="A10" s="298" t="s">
        <v>1098</v>
      </c>
    </row>
    <row r="11" spans="1:1" ht="16.5" x14ac:dyDescent="0.3">
      <c r="A11" s="298" t="s">
        <v>1099</v>
      </c>
    </row>
    <row r="12" spans="1:1" ht="16.5" x14ac:dyDescent="0.3">
      <c r="A12" s="298" t="s">
        <v>1100</v>
      </c>
    </row>
    <row r="13" spans="1:1" ht="16.5" x14ac:dyDescent="0.3">
      <c r="A13" s="298" t="s">
        <v>1101</v>
      </c>
    </row>
    <row r="14" spans="1:1" ht="18.75" x14ac:dyDescent="0.3">
      <c r="A14" s="299" t="s">
        <v>1129</v>
      </c>
    </row>
    <row r="15" spans="1:1" ht="16.5" x14ac:dyDescent="0.3">
      <c r="A15" s="298" t="s">
        <v>1102</v>
      </c>
    </row>
    <row r="16" spans="1:1" ht="16.5" x14ac:dyDescent="0.3">
      <c r="A16" s="298" t="s">
        <v>1112</v>
      </c>
    </row>
    <row r="17" spans="1:1" ht="16.5" x14ac:dyDescent="0.3">
      <c r="A17" s="298" t="s">
        <v>1103</v>
      </c>
    </row>
    <row r="18" spans="1:1" s="309" customFormat="1" ht="16.5" x14ac:dyDescent="0.3">
      <c r="A18" s="298" t="s">
        <v>1139</v>
      </c>
    </row>
    <row r="19" spans="1:1" ht="16.5" x14ac:dyDescent="0.3">
      <c r="A19" s="298" t="s">
        <v>1105</v>
      </c>
    </row>
    <row r="20" spans="1:1" ht="16.5" x14ac:dyDescent="0.3">
      <c r="A20" s="298" t="s">
        <v>1106</v>
      </c>
    </row>
    <row r="21" spans="1:1" ht="18.75" x14ac:dyDescent="0.3">
      <c r="A21" s="299" t="s">
        <v>10</v>
      </c>
    </row>
    <row r="22" spans="1:1" ht="16.5" x14ac:dyDescent="0.3">
      <c r="A22" s="298" t="s">
        <v>1107</v>
      </c>
    </row>
    <row r="23" spans="1:1" ht="16.5" x14ac:dyDescent="0.3">
      <c r="A23" s="298" t="s">
        <v>1108</v>
      </c>
    </row>
    <row r="24" spans="1:1" s="309" customFormat="1" ht="16.5" x14ac:dyDescent="0.3">
      <c r="A24" s="298" t="s">
        <v>1140</v>
      </c>
    </row>
    <row r="25" spans="1:1" ht="16.5" x14ac:dyDescent="0.3">
      <c r="A25" s="298" t="s">
        <v>1143</v>
      </c>
    </row>
    <row r="26" spans="1:1" ht="16.5" x14ac:dyDescent="0.3">
      <c r="A26" s="298" t="s">
        <v>1109</v>
      </c>
    </row>
    <row r="27" spans="1:1" s="309" customFormat="1" ht="16.5" x14ac:dyDescent="0.3">
      <c r="A27" s="298" t="s">
        <v>1144</v>
      </c>
    </row>
    <row r="28" spans="1:1" ht="16.5" x14ac:dyDescent="0.3">
      <c r="A28" s="298" t="s">
        <v>1110</v>
      </c>
    </row>
    <row r="29" spans="1:1" ht="18.75" x14ac:dyDescent="0.3">
      <c r="A29" s="299" t="s">
        <v>1130</v>
      </c>
    </row>
    <row r="30" spans="1:1" ht="16.5" x14ac:dyDescent="0.3">
      <c r="A30" s="298" t="s">
        <v>1111</v>
      </c>
    </row>
    <row r="31" spans="1:1" ht="16.5" x14ac:dyDescent="0.3">
      <c r="A31" s="298" t="s">
        <v>1113</v>
      </c>
    </row>
    <row r="32" spans="1:1" ht="16.5" x14ac:dyDescent="0.3">
      <c r="A32" s="298" t="s">
        <v>1114</v>
      </c>
    </row>
    <row r="33" spans="1:1" ht="16.5" x14ac:dyDescent="0.3">
      <c r="A33" s="298" t="s">
        <v>1115</v>
      </c>
    </row>
    <row r="34" spans="1:1" ht="16.5" x14ac:dyDescent="0.3">
      <c r="A34" s="298" t="s">
        <v>1116</v>
      </c>
    </row>
    <row r="35" spans="1:1" ht="16.5" x14ac:dyDescent="0.3">
      <c r="A35" s="298" t="s">
        <v>1117</v>
      </c>
    </row>
    <row r="36" spans="1:1" ht="16.5" x14ac:dyDescent="0.3">
      <c r="A36" s="298" t="s">
        <v>1118</v>
      </c>
    </row>
    <row r="37" spans="1:1" ht="18.75" x14ac:dyDescent="0.3">
      <c r="A37" s="299" t="s">
        <v>799</v>
      </c>
    </row>
    <row r="38" spans="1:1" ht="16.5" x14ac:dyDescent="0.3">
      <c r="A38" s="298" t="s">
        <v>1119</v>
      </c>
    </row>
    <row r="39" spans="1:1" ht="16.5" x14ac:dyDescent="0.3">
      <c r="A39" s="298" t="s">
        <v>1120</v>
      </c>
    </row>
    <row r="40" spans="1:1" s="309" customFormat="1" ht="16.5" x14ac:dyDescent="0.3">
      <c r="A40" s="298" t="s">
        <v>1158</v>
      </c>
    </row>
    <row r="41" spans="1:1" ht="16.5" x14ac:dyDescent="0.3">
      <c r="A41" s="298" t="s">
        <v>1157</v>
      </c>
    </row>
    <row r="42" spans="1:1" ht="16.5" x14ac:dyDescent="0.3">
      <c r="A42" s="298" t="s">
        <v>1155</v>
      </c>
    </row>
    <row r="43" spans="1:1" ht="16.5" x14ac:dyDescent="0.3">
      <c r="A43" s="298" t="s">
        <v>1121</v>
      </c>
    </row>
    <row r="44" spans="1:1" ht="16.5" x14ac:dyDescent="0.3">
      <c r="A44" s="298" t="s">
        <v>1152</v>
      </c>
    </row>
    <row r="45" spans="1:1" ht="16.5" x14ac:dyDescent="0.3">
      <c r="A45" s="298" t="s">
        <v>1151</v>
      </c>
    </row>
    <row r="46" spans="1:1" ht="16.5" x14ac:dyDescent="0.3">
      <c r="A46" s="298" t="s">
        <v>1149</v>
      </c>
    </row>
    <row r="47" spans="1:1" ht="16.5" x14ac:dyDescent="0.3">
      <c r="A47" s="298" t="s">
        <v>1122</v>
      </c>
    </row>
    <row r="48" spans="1:1" ht="18.75" x14ac:dyDescent="0.3">
      <c r="A48" s="299" t="s">
        <v>1134</v>
      </c>
    </row>
    <row r="49" spans="1:1" ht="16.5" x14ac:dyDescent="0.3">
      <c r="A49" s="298" t="s">
        <v>1123</v>
      </c>
    </row>
    <row r="50" spans="1:1" s="309" customFormat="1" ht="16.5" x14ac:dyDescent="0.3">
      <c r="A50" s="298" t="s">
        <v>1159</v>
      </c>
    </row>
    <row r="51" spans="1:1" ht="16.5" x14ac:dyDescent="0.3">
      <c r="A51" s="298" t="s">
        <v>1124</v>
      </c>
    </row>
    <row r="52" spans="1:1" ht="16.5" x14ac:dyDescent="0.3">
      <c r="A52" s="298" t="s">
        <v>1125</v>
      </c>
    </row>
    <row r="53" spans="1:1" ht="16.5" x14ac:dyDescent="0.3">
      <c r="A53" s="298" t="s">
        <v>1126</v>
      </c>
    </row>
    <row r="54" spans="1:1" ht="16.5" x14ac:dyDescent="0.3">
      <c r="A54" s="298" t="s">
        <v>1127</v>
      </c>
    </row>
    <row r="55" spans="1:1" ht="18.75" x14ac:dyDescent="0.3">
      <c r="A55" s="299" t="s">
        <v>1131</v>
      </c>
    </row>
    <row r="56" spans="1:1" ht="16.5" x14ac:dyDescent="0.3">
      <c r="A56" s="298" t="s">
        <v>1000</v>
      </c>
    </row>
    <row r="57" spans="1:1" ht="16.5" x14ac:dyDescent="0.3">
      <c r="A57" s="298" t="s">
        <v>1005</v>
      </c>
    </row>
    <row r="58" spans="1:1" ht="16.5" x14ac:dyDescent="0.3">
      <c r="A58" s="306" t="s">
        <v>1006</v>
      </c>
    </row>
  </sheetData>
  <hyperlinks>
    <hyperlink ref="A3" location="'Fig 1'!A1" display="Figure 1. Age-Adjusted Mortality Rates for the U.S. and for Wisconsin"/>
    <hyperlink ref="A4" location="'Fig 2'!A1" display="Figure 2. Age-Adjusted Mortality Rates by Sex for the United States and Wisconsin"/>
    <hyperlink ref="A5" location="'Table 1'!A1" display="Table 1. Number of Deaths and Age-Adjusted Rates by Demographics, 2017"/>
    <hyperlink ref="A6" location="'Fig 3'!A1" display="Figure 3. Age-adjusted mortality rates by race/ethnicity"/>
    <hyperlink ref="A7" location="'Table 2'!A1" display="Table 2. Top 10 leading causes of death by age group, 2017"/>
    <hyperlink ref="A8" location="'Map 1'!A1" display="Map 1. Age-Adjusted Mortality (per 10,000) for All Causes of Death by County, 2017"/>
    <hyperlink ref="A10" location="'Fig 4'!A1" display="Figure 4. Number of Deaths by the Three Leading Causes of Death"/>
    <hyperlink ref="A11" location="'Fig 5'!A1" display="Figure 5. Distribution of the Three Leading Causes of Death, 2017"/>
    <hyperlink ref="A12" location="'Fig 6'!A1" display="Figure 6. Age-Adjusted Mortality Rates and Percent Change for the Top Three Causes of Death"/>
    <hyperlink ref="A13" location="'Fig 7'!A1" display="Figure 7. Age-Adjusted Mortality Rates for the Top Three Causes of Death, by Sex"/>
    <hyperlink ref="A15" location="'Fig 8'!A1" display="Figure 8. Age-Adjusted Rate of Heart Disease Deaths for the United States and Wisconsin, per 100,000"/>
    <hyperlink ref="A16" location="'Table 3'!A1" display="Table 3. Number of Heart Disease Deaths and Age-Adjusted Rates Per 100,000 by Demographics, 2017"/>
    <hyperlink ref="A17" location="'Table 4'!A1" display="Table 4. Number of Heart Disease Deaths and Percent Distribution by Heart Disease Type and Sex, 2017"/>
    <hyperlink ref="A19" location="'Fig 9b'!A1" display="Figure 9. Number of Heart Disease Deaths, by Type and Sex Over Time"/>
    <hyperlink ref="A20" location="'Map 2'!A1" display="Map 2. Age-Adjusted Mortality Rate (per 10,000) for Heart Disease by County, 2017"/>
    <hyperlink ref="A22" location="'Fig 10'!A1" display="Figure 10. Age-Adjusted Rate of Cancer Deaths for the United States and Wisconsin"/>
    <hyperlink ref="A23" location="'Table 5'!A1" display="Table 5. Number of Cancer Deaths and Age-Adjusted Rates by Demographics, 2017"/>
    <hyperlink ref="A26" location="'Table 6'!A1" display="Table 6. Number of Cancer Deaths by Cancer Type and Sex, 2017"/>
    <hyperlink ref="A25" location="'Fig 11'!A1" display="Figure 11. Number of Cancer Deaths, for Top 5 Cancers by Sex"/>
    <hyperlink ref="A28" location="'Map 3'!A1" display="Map 3. Age-Adjusted Mortality Rate (per 10,000) for Cancer by County, 2017"/>
    <hyperlink ref="A30" location="'Fig 12'!A1" display="Figure 12. Age-Adjusted Rate of Unintentional Injury Deaths for the United States and Wisconsin, per 100,000"/>
    <hyperlink ref="A31" location="'Table 7'!A1" display="Table 7. Number of Unintentional Injury deaths and Age-Adjusted Rates by Demographics, 2017"/>
    <hyperlink ref="A33" location="'Fig 13'!A1" display="Figure 13. Age-Adjusted Rate for Unintentional Injury Death (External Causes), by Type and Sex"/>
    <hyperlink ref="A34" location="'Table 9'!A1" display="Table 9. Number of Unintentional Injury Deaths by Injury Location and Sex, 2017"/>
    <hyperlink ref="A35" location="'Table 10'!A1" display="Table 10. Number of Unintentional Injury Deaths by Injury Location, 2008-2017"/>
    <hyperlink ref="A36" location="'Map 4'!A1" display="Map 4. Age-Adjusted Mortality Rate (per 10,000) for Unintentional Injury Cause of Death by County, 2017"/>
    <hyperlink ref="A38" location="'Fig 14'!A1" display="Figure 14. Age-Adjusted Rate of Drug Overdose Deaths for the United States and Wisconsin"/>
    <hyperlink ref="A39" location="'Table 11'!A1" display="Table 11. Number of Drug Overdose Deaths and Age-Adjusted Rates by Demographics, 2017"/>
    <hyperlink ref="A42" location="'Fig 17'!A1" display="Figure 17. Age-Adjusted Drug Overdose Deaths, by Drug Type and Race/Ethnicity"/>
    <hyperlink ref="A43" location="'Table 12'!A1" display="Table 12. Number of Drug Overdose Deaths by Drug Type and Sex, 2017"/>
    <hyperlink ref="A44" location="'Fig 18'!A1" display="Figure 18. Number of Drug Overdose Deaths by Type"/>
    <hyperlink ref="A45" location="'Fig 19'!A1" display="Figure 19. Number of Drug Overdose Deaths, by Type and Sex"/>
    <hyperlink ref="A46" location="'Fig 20'!A1" display="Figure 20. Number of Drug Overdose Deaths, by Intent and Sex"/>
    <hyperlink ref="A47" location="'Map 5'!A1" display="Map 5. Age-Adjusted Mortality Rate (per 10,000) for Drug Overdose Cause of Death by County, 2017"/>
    <hyperlink ref="A49" location="'Table 13'!A1" display="Table 13. Number and Percent of Autopsies Performed by Demographics, 2017"/>
    <hyperlink ref="A51" location="'Table 14'!A1" display="Table 14. Number and Percent of Autopsies Performed by Leading Causes of Death, Intent, and Causes of Injury, 2017"/>
    <hyperlink ref="A52" location="'Table 15'!A1" display="Table 15. Disposition of Bodies by Demographics, 2017"/>
    <hyperlink ref="A53" location="'Map 6'!A1" display="Map 6. Percent Distribution of Burial by County, 2017"/>
    <hyperlink ref="A54" location="'Map 7'!A1" display="Map 7. Percent Distribution of Cremation by County, 2017"/>
    <hyperlink ref="A32" location="'Table 8'!A1" display="Table 8. Number of Unintentional Injury Deaths, 2008-2017"/>
    <hyperlink ref="A56" location="'Ref A'!A1" display="Reference Table A: Age-Specific Death Rates by Sex, Wisconsin 2017"/>
    <hyperlink ref="A57:A58" location="'Ref A'!A1" display="Reference Table A: Age-Specific Death Rates by Sex, Wisconsin 2017"/>
    <hyperlink ref="A57" location="'Ref B'!A1" display="Reference Table B:  Deaths by County of Residence and Minor Civil Divisions with more than 2,500 residents, Wisconsin, 2017"/>
    <hyperlink ref="A58" location="'Ref C'!A1" display="Reference Table C:  Race and Ethnicity of Decedents, Wisconsin, 2017"/>
    <hyperlink ref="A18" location="'Fig 9a'!A1" display="Figure 9b. Number of Heart Disease Deaths, by Type and Sex Over Time"/>
    <hyperlink ref="A24" location="'Figure 11a'!A1" display="Figure 11a. Age-Adjusted Cancer Death Rate by Race and Ethnicity, 2017"/>
    <hyperlink ref="A27" location="'Figure 11c'!A1" display="Figure 11c. Percent of cancer deaths by cancer type and sex, 2017"/>
    <hyperlink ref="A41" location="'Fig 16'!A1" display="Figure 16. Number of Drug Overdose Deaths by Type of Drug"/>
    <hyperlink ref="A40" location="'Fig 15'!A1" display="Figure 15. Number of Drug Overdose Deaths and Age-Adjusted Rates by Demographics, 2017"/>
    <hyperlink ref="A50" location="'Fig 21'!A1" display="Figure 21. Percent of autopsies performed by demographics, 2017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D6"/>
  <sheetViews>
    <sheetView workbookViewId="0">
      <selection activeCell="C5" sqref="C5"/>
    </sheetView>
  </sheetViews>
  <sheetFormatPr defaultColWidth="8.85546875" defaultRowHeight="15" x14ac:dyDescent="0.25"/>
  <cols>
    <col min="1" max="1" width="19.5703125" style="48" bestFit="1" customWidth="1"/>
    <col min="2" max="2" width="12.28515625" style="48" customWidth="1"/>
    <col min="3" max="3" width="8.85546875" style="48"/>
    <col min="4" max="4" width="27.28515625" style="48" customWidth="1"/>
    <col min="5" max="16384" width="8.85546875" style="48"/>
  </cols>
  <sheetData>
    <row r="1" spans="1:4" ht="32.450000000000003" customHeight="1" x14ac:dyDescent="0.25">
      <c r="A1" s="337" t="s">
        <v>211</v>
      </c>
      <c r="B1" s="337"/>
      <c r="C1" s="337"/>
      <c r="D1" s="337"/>
    </row>
    <row r="2" spans="1:4" ht="14.45" x14ac:dyDescent="0.3">
      <c r="A2" s="101" t="s">
        <v>11</v>
      </c>
      <c r="B2" s="101">
        <v>2008</v>
      </c>
      <c r="C2" s="101">
        <v>2017</v>
      </c>
      <c r="D2" s="101" t="s">
        <v>788</v>
      </c>
    </row>
    <row r="3" spans="1:4" ht="14.45" x14ac:dyDescent="0.3">
      <c r="A3" s="95" t="s">
        <v>9</v>
      </c>
      <c r="B3" s="100">
        <v>170.1</v>
      </c>
      <c r="C3" s="79">
        <v>157.30000000000001</v>
      </c>
      <c r="D3" s="147">
        <f>(C3-B3)/B3</f>
        <v>-7.5249853027630709E-2</v>
      </c>
    </row>
    <row r="4" spans="1:4" ht="14.45" x14ac:dyDescent="0.3">
      <c r="A4" s="96" t="s">
        <v>10</v>
      </c>
      <c r="B4" s="100">
        <v>176.1</v>
      </c>
      <c r="C4" s="79">
        <v>153.1</v>
      </c>
      <c r="D4" s="147">
        <f t="shared" ref="D4" si="0">(C4-B4)/B4</f>
        <v>-0.13060760931289039</v>
      </c>
    </row>
    <row r="5" spans="1:4" ht="14.45" x14ac:dyDescent="0.3">
      <c r="A5" s="264" t="s">
        <v>1085</v>
      </c>
      <c r="B5" s="100">
        <v>39.9</v>
      </c>
      <c r="C5" s="79">
        <v>57.9</v>
      </c>
      <c r="D5" s="147">
        <f>(C5-B5)/B5</f>
        <v>0.45112781954887221</v>
      </c>
    </row>
    <row r="6" spans="1:4" ht="14.45" x14ac:dyDescent="0.3">
      <c r="A6" s="48" t="s">
        <v>189</v>
      </c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U14"/>
  <sheetViews>
    <sheetView workbookViewId="0">
      <selection activeCell="H26" sqref="H26"/>
    </sheetView>
  </sheetViews>
  <sheetFormatPr defaultRowHeight="15" x14ac:dyDescent="0.25"/>
  <cols>
    <col min="1" max="1" width="19" customWidth="1"/>
    <col min="2" max="2" width="6" bestFit="1" customWidth="1"/>
    <col min="3" max="3" width="3.42578125" bestFit="1" customWidth="1"/>
    <col min="4" max="4" width="6" bestFit="1" customWidth="1"/>
    <col min="5" max="5" width="3.42578125" bestFit="1" customWidth="1"/>
    <col min="6" max="6" width="6" bestFit="1" customWidth="1"/>
    <col min="7" max="7" width="3.42578125" bestFit="1" customWidth="1"/>
    <col min="8" max="8" width="6" bestFit="1" customWidth="1"/>
    <col min="9" max="9" width="3.42578125" bestFit="1" customWidth="1"/>
    <col min="10" max="10" width="6" bestFit="1" customWidth="1"/>
    <col min="11" max="11" width="3.42578125" bestFit="1" customWidth="1"/>
    <col min="12" max="12" width="6" bestFit="1" customWidth="1"/>
    <col min="13" max="13" width="3.42578125" bestFit="1" customWidth="1"/>
    <col min="14" max="14" width="6" bestFit="1" customWidth="1"/>
    <col min="15" max="15" width="3.42578125" bestFit="1" customWidth="1"/>
    <col min="16" max="16" width="6" bestFit="1" customWidth="1"/>
    <col min="17" max="17" width="3.42578125" bestFit="1" customWidth="1"/>
    <col min="18" max="18" width="6" bestFit="1" customWidth="1"/>
    <col min="19" max="19" width="3.42578125" bestFit="1" customWidth="1"/>
    <col min="20" max="20" width="6" bestFit="1" customWidth="1"/>
    <col min="21" max="21" width="3.42578125" bestFit="1" customWidth="1"/>
  </cols>
  <sheetData>
    <row r="1" spans="1:21" ht="15.6" customHeight="1" x14ac:dyDescent="0.25">
      <c r="A1" s="341" t="s">
        <v>204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2"/>
    </row>
    <row r="2" spans="1:21" ht="14.45" x14ac:dyDescent="0.3">
      <c r="A2" s="207"/>
      <c r="B2" s="343">
        <v>2008</v>
      </c>
      <c r="C2" s="344"/>
      <c r="D2" s="343">
        <v>2009</v>
      </c>
      <c r="E2" s="344"/>
      <c r="F2" s="343">
        <v>2010</v>
      </c>
      <c r="G2" s="344"/>
      <c r="H2" s="343">
        <v>2011</v>
      </c>
      <c r="I2" s="344"/>
      <c r="J2" s="343">
        <v>2012</v>
      </c>
      <c r="K2" s="344"/>
      <c r="L2" s="343">
        <v>2013</v>
      </c>
      <c r="M2" s="344"/>
      <c r="N2" s="343">
        <v>2014</v>
      </c>
      <c r="O2" s="344"/>
      <c r="P2" s="343">
        <v>2015</v>
      </c>
      <c r="Q2" s="344"/>
      <c r="R2" s="343">
        <v>2016</v>
      </c>
      <c r="S2" s="344"/>
      <c r="T2" s="343">
        <v>2017</v>
      </c>
      <c r="U2" s="344"/>
    </row>
    <row r="3" spans="1:21" ht="14.45" x14ac:dyDescent="0.3">
      <c r="A3" s="209" t="s">
        <v>11</v>
      </c>
      <c r="B3" s="210" t="s">
        <v>789</v>
      </c>
      <c r="C3" s="210" t="s">
        <v>790</v>
      </c>
      <c r="D3" s="210" t="s">
        <v>789</v>
      </c>
      <c r="E3" s="210" t="s">
        <v>790</v>
      </c>
      <c r="F3" s="210" t="s">
        <v>789</v>
      </c>
      <c r="G3" s="210" t="s">
        <v>790</v>
      </c>
      <c r="H3" s="210" t="s">
        <v>789</v>
      </c>
      <c r="I3" s="210" t="s">
        <v>790</v>
      </c>
      <c r="J3" s="210" t="s">
        <v>789</v>
      </c>
      <c r="K3" s="210" t="s">
        <v>790</v>
      </c>
      <c r="L3" s="210" t="s">
        <v>789</v>
      </c>
      <c r="M3" s="210" t="s">
        <v>790</v>
      </c>
      <c r="N3" s="210" t="s">
        <v>789</v>
      </c>
      <c r="O3" s="210" t="s">
        <v>790</v>
      </c>
      <c r="P3" s="210" t="s">
        <v>789</v>
      </c>
      <c r="Q3" s="210" t="s">
        <v>790</v>
      </c>
      <c r="R3" s="210" t="s">
        <v>789</v>
      </c>
      <c r="S3" s="210" t="s">
        <v>790</v>
      </c>
      <c r="T3" s="210" t="s">
        <v>789</v>
      </c>
      <c r="U3" s="210" t="s">
        <v>790</v>
      </c>
    </row>
    <row r="4" spans="1:21" s="48" customFormat="1" ht="15.75" x14ac:dyDescent="0.25">
      <c r="A4" s="338" t="s">
        <v>15</v>
      </c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40"/>
    </row>
    <row r="5" spans="1:21" ht="14.45" x14ac:dyDescent="0.3">
      <c r="A5" s="184" t="s">
        <v>791</v>
      </c>
      <c r="B5" s="79">
        <v>218.20000000000002</v>
      </c>
      <c r="C5" s="79">
        <v>8.4283533679994562</v>
      </c>
      <c r="D5" s="79">
        <v>212.5</v>
      </c>
      <c r="E5" s="79">
        <v>8.2785134610005287</v>
      </c>
      <c r="F5" s="79">
        <v>209.90000000000003</v>
      </c>
      <c r="G5" s="79">
        <v>8.0474142451509145</v>
      </c>
      <c r="H5" s="79">
        <v>208.5</v>
      </c>
      <c r="I5" s="79">
        <v>8.6728087210033138</v>
      </c>
      <c r="J5" s="79">
        <v>205.3</v>
      </c>
      <c r="K5" s="79">
        <v>8.528124061011308</v>
      </c>
      <c r="L5" s="79">
        <v>207.4</v>
      </c>
      <c r="M5" s="79">
        <v>8.7467606702265623</v>
      </c>
      <c r="N5" s="79">
        <v>193.5</v>
      </c>
      <c r="O5" s="79">
        <v>7.9590933319484733</v>
      </c>
      <c r="P5" s="79">
        <v>198.8</v>
      </c>
      <c r="Q5" s="79">
        <v>7.6543284357057004</v>
      </c>
      <c r="R5" s="79">
        <v>197.7</v>
      </c>
      <c r="S5" s="79">
        <v>8.3760246471037139</v>
      </c>
      <c r="T5" s="79">
        <v>204.5</v>
      </c>
      <c r="U5" s="79">
        <v>9.1257081578755344</v>
      </c>
    </row>
    <row r="6" spans="1:21" ht="14.45" x14ac:dyDescent="0.3">
      <c r="A6" s="96" t="s">
        <v>10</v>
      </c>
      <c r="B6" s="79">
        <v>214.2</v>
      </c>
      <c r="C6" s="79">
        <v>8.468487993076975</v>
      </c>
      <c r="D6" s="79">
        <v>211.2</v>
      </c>
      <c r="E6" s="79">
        <v>7.6224548658432987</v>
      </c>
      <c r="F6" s="79">
        <v>211.89999999999998</v>
      </c>
      <c r="G6" s="79">
        <v>8.3339793082963141</v>
      </c>
      <c r="H6" s="79">
        <v>209.60000000000002</v>
      </c>
      <c r="I6" s="79">
        <v>8.0215432153392747</v>
      </c>
      <c r="J6" s="79">
        <v>198.3</v>
      </c>
      <c r="K6" s="79">
        <v>7.1164737298122187</v>
      </c>
      <c r="L6" s="79">
        <v>197.70000000000002</v>
      </c>
      <c r="M6" s="79">
        <v>7.4189105219926557</v>
      </c>
      <c r="N6" s="79">
        <v>190.7</v>
      </c>
      <c r="O6" s="79">
        <v>7.3262094185495714</v>
      </c>
      <c r="P6" s="79">
        <v>192.4</v>
      </c>
      <c r="Q6" s="79">
        <v>7.3603019261742553</v>
      </c>
      <c r="R6" s="79">
        <v>187.7</v>
      </c>
      <c r="S6" s="79">
        <v>7.1081025753869236</v>
      </c>
      <c r="T6" s="79">
        <v>183.60000000000002</v>
      </c>
      <c r="U6" s="79">
        <v>6.6025126697128727</v>
      </c>
    </row>
    <row r="7" spans="1:21" ht="14.45" x14ac:dyDescent="0.3">
      <c r="A7" s="98" t="s">
        <v>1085</v>
      </c>
      <c r="B7" s="79">
        <v>52.999999999999993</v>
      </c>
      <c r="C7" s="79">
        <v>0.88859625577937462</v>
      </c>
      <c r="D7" s="79">
        <v>53.2</v>
      </c>
      <c r="E7" s="79">
        <v>0.95052834372858408</v>
      </c>
      <c r="F7" s="79">
        <v>53.1</v>
      </c>
      <c r="G7" s="79">
        <v>0.96021691764185213</v>
      </c>
      <c r="H7" s="79">
        <v>55</v>
      </c>
      <c r="I7" s="79">
        <v>0.98516265385237578</v>
      </c>
      <c r="J7" s="79">
        <v>57</v>
      </c>
      <c r="K7" s="79">
        <v>1.0207678199026262</v>
      </c>
      <c r="L7" s="79">
        <v>59.2</v>
      </c>
      <c r="M7" s="79">
        <v>1.0860954404586751</v>
      </c>
      <c r="N7" s="79">
        <v>56.899999999999991</v>
      </c>
      <c r="O7" s="79">
        <v>1.0094184562582118</v>
      </c>
      <c r="P7" s="79">
        <v>63.2</v>
      </c>
      <c r="Q7" s="79">
        <v>1.2054696283164452</v>
      </c>
      <c r="R7" s="79">
        <v>67.900000000000006</v>
      </c>
      <c r="S7" s="79">
        <v>1.3048922567219459</v>
      </c>
      <c r="T7" s="79">
        <v>73.8</v>
      </c>
      <c r="U7" s="79">
        <v>1.4053439918885307</v>
      </c>
    </row>
    <row r="8" spans="1:21" ht="15.75" x14ac:dyDescent="0.25">
      <c r="A8" s="338" t="s">
        <v>14</v>
      </c>
      <c r="B8" s="339"/>
      <c r="C8" s="339"/>
      <c r="D8" s="339"/>
      <c r="E8" s="339"/>
      <c r="F8" s="339"/>
      <c r="G8" s="339"/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339"/>
      <c r="S8" s="339"/>
      <c r="T8" s="339"/>
      <c r="U8" s="340"/>
    </row>
    <row r="9" spans="1:21" s="48" customFormat="1" ht="14.45" x14ac:dyDescent="0.3">
      <c r="A9" s="184" t="s">
        <v>791</v>
      </c>
      <c r="B9" s="79">
        <v>133.30000000000001</v>
      </c>
      <c r="C9" s="79">
        <v>6.5620973950576369</v>
      </c>
      <c r="D9" s="79">
        <v>126.8</v>
      </c>
      <c r="E9" s="79">
        <v>5.7146556550852958</v>
      </c>
      <c r="F9" s="79">
        <v>129.4</v>
      </c>
      <c r="G9" s="79">
        <v>6.985874195231756</v>
      </c>
      <c r="H9" s="79">
        <v>127.4</v>
      </c>
      <c r="I9" s="79">
        <v>6.3464810897238335</v>
      </c>
      <c r="J9" s="79">
        <v>125.80000000000001</v>
      </c>
      <c r="K9" s="79">
        <v>5.6194996983276129</v>
      </c>
      <c r="L9" s="79">
        <v>121</v>
      </c>
      <c r="M9" s="79">
        <v>5.5606409048532583</v>
      </c>
      <c r="N9" s="79">
        <v>120.1</v>
      </c>
      <c r="O9" s="79">
        <v>5.9274399570509733</v>
      </c>
      <c r="P9" s="79">
        <v>121.8</v>
      </c>
      <c r="Q9" s="79">
        <v>6.0359810028417638</v>
      </c>
      <c r="R9" s="79">
        <v>119.9</v>
      </c>
      <c r="S9" s="79">
        <v>5.8775930447760674</v>
      </c>
      <c r="T9" s="79">
        <v>119.6</v>
      </c>
      <c r="U9" s="79">
        <v>5.9567925746812591</v>
      </c>
    </row>
    <row r="10" spans="1:21" s="48" customFormat="1" ht="14.65" x14ac:dyDescent="0.35">
      <c r="A10" s="96" t="s">
        <v>10</v>
      </c>
      <c r="B10" s="79">
        <v>150.19999999999999</v>
      </c>
      <c r="C10" s="79">
        <v>5.3759505619419938</v>
      </c>
      <c r="D10" s="79">
        <v>142</v>
      </c>
      <c r="E10" s="79">
        <v>4.7559236660564022</v>
      </c>
      <c r="F10" s="79">
        <v>148.29999999999998</v>
      </c>
      <c r="G10" s="79">
        <v>5.3516778262107252</v>
      </c>
      <c r="H10" s="79">
        <v>149.30000000000001</v>
      </c>
      <c r="I10" s="79">
        <v>5.2753736044631632</v>
      </c>
      <c r="J10" s="79">
        <v>142.79999999999998</v>
      </c>
      <c r="K10" s="79">
        <v>5.1511983503301861</v>
      </c>
      <c r="L10" s="79">
        <v>141.5</v>
      </c>
      <c r="M10" s="79">
        <v>5.062108695439524</v>
      </c>
      <c r="N10" s="79">
        <v>138.19999999999999</v>
      </c>
      <c r="O10" s="79">
        <v>4.6455310436683073</v>
      </c>
      <c r="P10" s="79">
        <v>135.69999999999999</v>
      </c>
      <c r="Q10" s="79">
        <v>4.8281592995904994</v>
      </c>
      <c r="R10" s="79">
        <v>136.5</v>
      </c>
      <c r="S10" s="79">
        <v>4.8643887362933667</v>
      </c>
      <c r="T10" s="79">
        <v>131</v>
      </c>
      <c r="U10" s="79">
        <v>4.6151682285457136</v>
      </c>
    </row>
    <row r="11" spans="1:21" s="48" customFormat="1" ht="14.65" x14ac:dyDescent="0.35">
      <c r="A11" s="98" t="s">
        <v>1085</v>
      </c>
      <c r="B11" s="79">
        <v>27.5</v>
      </c>
      <c r="C11" s="79">
        <v>0.55628638798243601</v>
      </c>
      <c r="D11" s="79">
        <v>27.6</v>
      </c>
      <c r="E11" s="79">
        <v>0.58019660389694938</v>
      </c>
      <c r="F11" s="79">
        <v>28.900000000000002</v>
      </c>
      <c r="G11" s="79">
        <v>0.67690349911005632</v>
      </c>
      <c r="H11" s="79">
        <v>29.400000000000002</v>
      </c>
      <c r="I11" s="79">
        <v>0.66388538291853705</v>
      </c>
      <c r="J11" s="79">
        <v>32.5</v>
      </c>
      <c r="K11" s="79">
        <v>0.73908587720527952</v>
      </c>
      <c r="L11" s="79">
        <v>33.700000000000003</v>
      </c>
      <c r="M11" s="79">
        <v>0.81856556657170676</v>
      </c>
      <c r="N11" s="79">
        <v>34.599999999999994</v>
      </c>
      <c r="O11" s="79">
        <v>0.82466121268220183</v>
      </c>
      <c r="P11" s="79">
        <v>34.800000000000004</v>
      </c>
      <c r="Q11" s="79">
        <v>0.9326670191419022</v>
      </c>
      <c r="R11" s="79">
        <v>41.3</v>
      </c>
      <c r="S11" s="79">
        <v>0.98473472536457385</v>
      </c>
      <c r="T11" s="79">
        <v>42.1</v>
      </c>
      <c r="U11" s="79">
        <v>1.0245256915089946</v>
      </c>
    </row>
    <row r="12" spans="1:21" s="48" customFormat="1" ht="14.65" x14ac:dyDescent="0.35">
      <c r="A12" s="48" t="s">
        <v>189</v>
      </c>
    </row>
    <row r="13" spans="1:21" ht="14.65" x14ac:dyDescent="0.35">
      <c r="A13" t="s">
        <v>792</v>
      </c>
    </row>
    <row r="14" spans="1:21" ht="14.45" x14ac:dyDescent="0.3">
      <c r="A14" t="s">
        <v>793</v>
      </c>
    </row>
  </sheetData>
  <mergeCells count="13">
    <mergeCell ref="A8:U8"/>
    <mergeCell ref="A1:U1"/>
    <mergeCell ref="D2:E2"/>
    <mergeCell ref="B2:C2"/>
    <mergeCell ref="A4:U4"/>
    <mergeCell ref="T2:U2"/>
    <mergeCell ref="R2:S2"/>
    <mergeCell ref="P2:Q2"/>
    <mergeCell ref="N2:O2"/>
    <mergeCell ref="L2:M2"/>
    <mergeCell ref="J2:K2"/>
    <mergeCell ref="H2:I2"/>
    <mergeCell ref="F2:G2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K18"/>
  <sheetViews>
    <sheetView workbookViewId="0">
      <selection sqref="A1:K1"/>
    </sheetView>
  </sheetViews>
  <sheetFormatPr defaultColWidth="8.85546875" defaultRowHeight="15" x14ac:dyDescent="0.25"/>
  <cols>
    <col min="1" max="1" width="10.28515625" style="4" bestFit="1" customWidth="1"/>
    <col min="2" max="2" width="9.85546875" style="4" customWidth="1"/>
    <col min="3" max="10" width="8.85546875" style="4"/>
    <col min="11" max="11" width="8.85546875" style="48"/>
    <col min="12" max="16384" width="8.85546875" style="4"/>
  </cols>
  <sheetData>
    <row r="1" spans="1:11" ht="15.6" x14ac:dyDescent="0.3">
      <c r="A1" s="326" t="s">
        <v>1089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4.45" x14ac:dyDescent="0.3">
      <c r="A2" s="80" t="s">
        <v>13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</row>
    <row r="3" spans="1:11" ht="14.45" x14ac:dyDescent="0.3">
      <c r="A3" s="3" t="s">
        <v>2</v>
      </c>
      <c r="B3" s="86">
        <v>11272</v>
      </c>
      <c r="C3" s="86">
        <v>10793</v>
      </c>
      <c r="D3" s="86">
        <v>11086</v>
      </c>
      <c r="E3" s="86">
        <v>11232</v>
      </c>
      <c r="F3" s="86">
        <v>11249</v>
      </c>
      <c r="G3" s="86">
        <v>11310</v>
      </c>
      <c r="H3" s="86">
        <v>11066</v>
      </c>
      <c r="I3" s="86">
        <v>11471</v>
      </c>
      <c r="J3" s="86">
        <v>11487</v>
      </c>
      <c r="K3" s="211">
        <v>11815</v>
      </c>
    </row>
    <row r="4" spans="1:11" ht="14.45" x14ac:dyDescent="0.3">
      <c r="A4" s="102" t="s">
        <v>1</v>
      </c>
      <c r="B4" s="79">
        <v>170.1</v>
      </c>
      <c r="C4" s="79">
        <v>163.30000000000001</v>
      </c>
      <c r="D4" s="79">
        <v>164.5</v>
      </c>
      <c r="E4" s="79">
        <v>163.19999999999999</v>
      </c>
      <c r="F4" s="79">
        <v>160.6</v>
      </c>
      <c r="G4" s="79">
        <v>158.9</v>
      </c>
      <c r="H4" s="79">
        <v>153</v>
      </c>
      <c r="I4" s="79">
        <v>158.30000000000001</v>
      </c>
      <c r="J4" s="79">
        <v>155.9</v>
      </c>
      <c r="K4" s="79">
        <v>157.30000000000001</v>
      </c>
    </row>
    <row r="5" spans="1:11" ht="14.45" x14ac:dyDescent="0.3">
      <c r="A5" s="103" t="s">
        <v>16</v>
      </c>
      <c r="B5" s="79">
        <v>192.1</v>
      </c>
      <c r="C5" s="79">
        <v>182.8</v>
      </c>
      <c r="D5" s="79">
        <v>179.1</v>
      </c>
      <c r="E5" s="79">
        <v>173.7</v>
      </c>
      <c r="F5" s="79">
        <v>170.5</v>
      </c>
      <c r="G5" s="79">
        <v>169.8</v>
      </c>
      <c r="H5" s="79">
        <v>167</v>
      </c>
      <c r="I5" s="79">
        <v>168.5</v>
      </c>
      <c r="J5" s="213">
        <v>165.5</v>
      </c>
      <c r="K5" s="104" t="s">
        <v>796</v>
      </c>
    </row>
    <row r="6" spans="1:11" ht="14.45" x14ac:dyDescent="0.3">
      <c r="A6" s="30" t="s">
        <v>189</v>
      </c>
    </row>
    <row r="8" spans="1:11" customFormat="1" ht="14.45" x14ac:dyDescent="0.3">
      <c r="A8" s="48" t="s">
        <v>794</v>
      </c>
      <c r="K8" s="48"/>
    </row>
    <row r="9" spans="1:11" customFormat="1" ht="14.45" x14ac:dyDescent="0.3">
      <c r="K9" s="48"/>
    </row>
    <row r="10" spans="1:11" customFormat="1" ht="14.65" x14ac:dyDescent="0.35">
      <c r="K10" s="48"/>
    </row>
    <row r="11" spans="1:11" customFormat="1" ht="14.65" x14ac:dyDescent="0.35">
      <c r="K11" s="48"/>
    </row>
    <row r="12" spans="1:11" customFormat="1" ht="14.65" x14ac:dyDescent="0.35">
      <c r="K12" s="48"/>
    </row>
    <row r="13" spans="1:11" ht="14.65" x14ac:dyDescent="0.35">
      <c r="A13"/>
      <c r="B13"/>
      <c r="C13"/>
    </row>
    <row r="14" spans="1:11" ht="14.45" x14ac:dyDescent="0.3">
      <c r="A14"/>
      <c r="B14"/>
      <c r="C14"/>
    </row>
    <row r="15" spans="1:11" ht="14.45" x14ac:dyDescent="0.3">
      <c r="A15"/>
      <c r="B15"/>
      <c r="C15"/>
    </row>
    <row r="16" spans="1:11" ht="14.45" x14ac:dyDescent="0.3">
      <c r="A16"/>
      <c r="B16"/>
      <c r="C16"/>
    </row>
    <row r="17" spans="1:3" ht="14.45" x14ac:dyDescent="0.3">
      <c r="A17"/>
      <c r="B17"/>
      <c r="C17"/>
    </row>
    <row r="18" spans="1:3" ht="14.45" x14ac:dyDescent="0.3">
      <c r="A18"/>
      <c r="B18"/>
      <c r="C18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L29"/>
  <sheetViews>
    <sheetView workbookViewId="0">
      <pane ySplit="2" topLeftCell="A3" activePane="bottomLeft" state="frozen"/>
      <selection pane="bottomLeft" activeCell="H49" sqref="H49"/>
    </sheetView>
  </sheetViews>
  <sheetFormatPr defaultColWidth="8.85546875" defaultRowHeight="15" x14ac:dyDescent="0.25"/>
  <cols>
    <col min="1" max="1" width="32" style="12" customWidth="1"/>
    <col min="2" max="2" width="8.85546875" style="12"/>
    <col min="3" max="3" width="10.28515625" style="12" customWidth="1"/>
    <col min="4" max="4" width="19.42578125" style="12" customWidth="1"/>
    <col min="5" max="5" width="19.7109375" style="12" customWidth="1"/>
    <col min="6" max="8" width="8.85546875" style="12"/>
    <col min="9" max="9" width="11" style="12" bestFit="1" customWidth="1"/>
    <col min="10" max="16384" width="8.85546875" style="12"/>
  </cols>
  <sheetData>
    <row r="1" spans="1:12" ht="31.9" customHeight="1" x14ac:dyDescent="0.25">
      <c r="A1" s="346" t="s">
        <v>800</v>
      </c>
      <c r="B1" s="346"/>
      <c r="C1" s="346"/>
      <c r="D1" s="346"/>
      <c r="E1" s="346"/>
      <c r="F1"/>
      <c r="G1"/>
      <c r="H1"/>
      <c r="I1"/>
      <c r="J1"/>
      <c r="K1"/>
      <c r="L1"/>
    </row>
    <row r="2" spans="1:12" ht="28.9" x14ac:dyDescent="0.3">
      <c r="A2" s="14" t="s">
        <v>35</v>
      </c>
      <c r="B2" s="14" t="s">
        <v>121</v>
      </c>
      <c r="C2" s="14" t="s">
        <v>55</v>
      </c>
      <c r="D2" s="14" t="s">
        <v>208</v>
      </c>
      <c r="E2" s="14" t="s">
        <v>37</v>
      </c>
    </row>
    <row r="3" spans="1:12" ht="14.45" customHeight="1" x14ac:dyDescent="0.3">
      <c r="A3" s="345" t="s">
        <v>202</v>
      </c>
      <c r="B3" s="345"/>
      <c r="C3" s="345"/>
      <c r="D3" s="345"/>
      <c r="E3" s="345"/>
    </row>
    <row r="4" spans="1:12" ht="14.45" x14ac:dyDescent="0.3">
      <c r="A4" s="17" t="s">
        <v>38</v>
      </c>
      <c r="B4" s="18" t="s">
        <v>165</v>
      </c>
      <c r="C4" s="62" t="s">
        <v>125</v>
      </c>
      <c r="D4" s="62" t="s">
        <v>125</v>
      </c>
      <c r="E4" s="42" t="s">
        <v>1081</v>
      </c>
    </row>
    <row r="5" spans="1:12" ht="14.45" x14ac:dyDescent="0.3">
      <c r="A5" s="17" t="s">
        <v>39</v>
      </c>
      <c r="B5" s="18" t="s">
        <v>165</v>
      </c>
      <c r="C5" s="62" t="s">
        <v>125</v>
      </c>
      <c r="D5" s="62" t="s">
        <v>125</v>
      </c>
      <c r="E5" s="42" t="s">
        <v>1081</v>
      </c>
      <c r="G5"/>
      <c r="H5"/>
      <c r="I5"/>
    </row>
    <row r="6" spans="1:12" ht="14.45" x14ac:dyDescent="0.3">
      <c r="A6" s="17" t="s">
        <v>40</v>
      </c>
      <c r="B6" s="18">
        <v>20</v>
      </c>
      <c r="C6" s="42">
        <v>0.2</v>
      </c>
      <c r="D6" s="26">
        <v>3.6237989371397714</v>
      </c>
      <c r="E6" s="42" t="s">
        <v>1081</v>
      </c>
      <c r="I6"/>
    </row>
    <row r="7" spans="1:12" ht="14.45" x14ac:dyDescent="0.3">
      <c r="A7" s="17" t="s">
        <v>41</v>
      </c>
      <c r="B7" s="19">
        <v>1916</v>
      </c>
      <c r="C7" s="42">
        <v>16.2</v>
      </c>
      <c r="D7" s="26">
        <v>64.028060063399806</v>
      </c>
      <c r="E7" s="42" t="s">
        <v>1081</v>
      </c>
      <c r="I7" s="274"/>
    </row>
    <row r="8" spans="1:12" x14ac:dyDescent="0.25">
      <c r="A8" s="17" t="s">
        <v>42</v>
      </c>
      <c r="B8" s="19">
        <v>9872</v>
      </c>
      <c r="C8" s="42">
        <v>83.6</v>
      </c>
      <c r="D8" s="42">
        <v>1037.1621763595945</v>
      </c>
      <c r="E8" s="42" t="s">
        <v>1081</v>
      </c>
      <c r="I8" s="274"/>
    </row>
    <row r="9" spans="1:12" ht="14.45" customHeight="1" x14ac:dyDescent="0.25">
      <c r="A9" s="345" t="s">
        <v>122</v>
      </c>
      <c r="B9" s="345"/>
      <c r="C9" s="345"/>
      <c r="D9" s="345"/>
      <c r="E9" s="345"/>
      <c r="I9" s="274"/>
    </row>
    <row r="10" spans="1:12" ht="14.45" x14ac:dyDescent="0.3">
      <c r="A10" s="17" t="s">
        <v>44</v>
      </c>
      <c r="B10" s="19">
        <v>6441</v>
      </c>
      <c r="C10" s="42">
        <v>45.5</v>
      </c>
      <c r="D10" s="42">
        <v>185</v>
      </c>
      <c r="E10" s="42">
        <v>119.6</v>
      </c>
      <c r="I10" s="274"/>
    </row>
    <row r="11" spans="1:12" ht="14.45" x14ac:dyDescent="0.3">
      <c r="A11" s="17" t="s">
        <v>45</v>
      </c>
      <c r="B11" s="19">
        <v>5374</v>
      </c>
      <c r="C11" s="42">
        <v>54.5</v>
      </c>
      <c r="D11" s="42">
        <v>224.1</v>
      </c>
      <c r="E11" s="42">
        <v>204.5</v>
      </c>
    </row>
    <row r="12" spans="1:12" ht="14.45" customHeight="1" x14ac:dyDescent="0.25">
      <c r="A12" s="345" t="s">
        <v>123</v>
      </c>
      <c r="B12" s="345"/>
      <c r="C12" s="345"/>
      <c r="D12" s="345"/>
      <c r="E12" s="345"/>
    </row>
    <row r="13" spans="1:12" ht="14.45" x14ac:dyDescent="0.3">
      <c r="A13" s="17" t="s">
        <v>47</v>
      </c>
      <c r="B13" s="19">
        <v>10998</v>
      </c>
      <c r="C13" s="42">
        <v>93.156019999999998</v>
      </c>
      <c r="D13" s="42">
        <v>231.6</v>
      </c>
      <c r="E13" s="42">
        <v>156.5</v>
      </c>
      <c r="G13" s="13"/>
    </row>
    <row r="14" spans="1:12" ht="14.45" x14ac:dyDescent="0.3">
      <c r="A14" s="17" t="s">
        <v>57</v>
      </c>
      <c r="B14" s="18">
        <v>566</v>
      </c>
      <c r="C14" s="42">
        <v>4.7941719999999997</v>
      </c>
      <c r="D14" s="42">
        <v>141.69999999999999</v>
      </c>
      <c r="E14" s="42">
        <v>224.1</v>
      </c>
      <c r="G14" s="13"/>
    </row>
    <row r="15" spans="1:12" ht="14.45" x14ac:dyDescent="0.3">
      <c r="A15" s="17" t="s">
        <v>56</v>
      </c>
      <c r="B15" s="18">
        <v>58</v>
      </c>
      <c r="C15" s="42">
        <v>0.49127599999999999</v>
      </c>
      <c r="D15" s="42">
        <v>101.5</v>
      </c>
      <c r="E15" s="42">
        <v>121</v>
      </c>
      <c r="G15" s="13"/>
    </row>
    <row r="16" spans="1:12" ht="14.45" x14ac:dyDescent="0.3">
      <c r="A16" s="17" t="s">
        <v>181</v>
      </c>
      <c r="B16" s="18">
        <v>73</v>
      </c>
      <c r="C16" s="42">
        <v>0.61833000000000005</v>
      </c>
      <c r="D16" s="42">
        <v>41.8</v>
      </c>
      <c r="E16" s="42">
        <v>87.2</v>
      </c>
    </row>
    <row r="17" spans="1:5" ht="14.45" x14ac:dyDescent="0.3">
      <c r="A17" s="17" t="s">
        <v>48</v>
      </c>
      <c r="B17" s="18">
        <v>111</v>
      </c>
      <c r="C17" s="42">
        <v>0.94020000000000004</v>
      </c>
      <c r="D17" s="42">
        <v>27.9</v>
      </c>
      <c r="E17" s="42">
        <v>76</v>
      </c>
    </row>
    <row r="18" spans="1:5" ht="14.45" customHeight="1" x14ac:dyDescent="0.25">
      <c r="A18" s="345" t="s">
        <v>124</v>
      </c>
      <c r="B18" s="345"/>
      <c r="C18" s="345"/>
      <c r="D18" s="345"/>
      <c r="E18" s="345"/>
    </row>
    <row r="19" spans="1:5" ht="14.45" x14ac:dyDescent="0.3">
      <c r="A19" s="17" t="s">
        <v>50</v>
      </c>
      <c r="B19" s="19">
        <v>2726</v>
      </c>
      <c r="C19" s="42">
        <v>23.076270000000001</v>
      </c>
      <c r="D19" s="42">
        <v>218.8</v>
      </c>
      <c r="E19" s="42">
        <v>159.15020000000001</v>
      </c>
    </row>
    <row r="20" spans="1:5" ht="14.45" x14ac:dyDescent="0.3">
      <c r="A20" s="17" t="s">
        <v>51</v>
      </c>
      <c r="B20" s="19">
        <v>1222</v>
      </c>
      <c r="C20" s="42">
        <v>10.34454</v>
      </c>
      <c r="D20" s="42">
        <v>250.3</v>
      </c>
      <c r="E20" s="42">
        <v>162.85769999999999</v>
      </c>
    </row>
    <row r="21" spans="1:5" ht="14.45" x14ac:dyDescent="0.3">
      <c r="A21" s="17" t="s">
        <v>52</v>
      </c>
      <c r="B21" s="19">
        <v>4245</v>
      </c>
      <c r="C21" s="42">
        <v>35.934989999999999</v>
      </c>
      <c r="D21" s="42">
        <v>200.1</v>
      </c>
      <c r="E21" s="42">
        <v>164.40629999999999</v>
      </c>
    </row>
    <row r="22" spans="1:5" ht="14.65" x14ac:dyDescent="0.35">
      <c r="A22" s="17" t="s">
        <v>53</v>
      </c>
      <c r="B22" s="19">
        <v>2039</v>
      </c>
      <c r="C22" s="42">
        <v>17.260649999999998</v>
      </c>
      <c r="D22" s="42">
        <v>179.7</v>
      </c>
      <c r="E22" s="42">
        <v>144.28219999999999</v>
      </c>
    </row>
    <row r="23" spans="1:5" ht="14.65" x14ac:dyDescent="0.35">
      <c r="A23" s="17" t="s">
        <v>54</v>
      </c>
      <c r="B23" s="19">
        <v>1581</v>
      </c>
      <c r="C23" s="42">
        <v>13.383559999999999</v>
      </c>
      <c r="D23" s="42">
        <v>200.4</v>
      </c>
      <c r="E23" s="42">
        <v>152.25</v>
      </c>
    </row>
    <row r="24" spans="1:5" ht="14.65" x14ac:dyDescent="0.35">
      <c r="A24" s="30" t="s">
        <v>189</v>
      </c>
    </row>
    <row r="26" spans="1:5" ht="14.45" x14ac:dyDescent="0.3">
      <c r="C26" s="40"/>
      <c r="D26" s="48"/>
    </row>
    <row r="27" spans="1:5" ht="14.45" x14ac:dyDescent="0.3">
      <c r="B27" s="178"/>
      <c r="C27" s="40"/>
    </row>
    <row r="28" spans="1:5" ht="14.45" x14ac:dyDescent="0.3">
      <c r="B28" s="178"/>
      <c r="C28" s="40"/>
    </row>
    <row r="29" spans="1:5" ht="14.45" x14ac:dyDescent="0.3">
      <c r="B29" s="178"/>
      <c r="C29" s="40"/>
    </row>
  </sheetData>
  <mergeCells count="5">
    <mergeCell ref="A3:E3"/>
    <mergeCell ref="A9:E9"/>
    <mergeCell ref="A12:E12"/>
    <mergeCell ref="A18:E18"/>
    <mergeCell ref="A1:E1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K22"/>
  <sheetViews>
    <sheetView workbookViewId="0">
      <selection sqref="A1:F1"/>
    </sheetView>
  </sheetViews>
  <sheetFormatPr defaultColWidth="8.85546875" defaultRowHeight="15" x14ac:dyDescent="0.25"/>
  <cols>
    <col min="1" max="1" width="28" style="12" customWidth="1"/>
    <col min="2" max="6" width="14.85546875" style="12" customWidth="1"/>
    <col min="7" max="16384" width="8.85546875" style="12"/>
  </cols>
  <sheetData>
    <row r="1" spans="1:11" ht="15.75" x14ac:dyDescent="0.25">
      <c r="A1" s="348" t="s">
        <v>801</v>
      </c>
      <c r="B1" s="348"/>
      <c r="C1" s="348"/>
      <c r="D1" s="348"/>
      <c r="E1" s="348"/>
      <c r="F1" s="348"/>
      <c r="G1"/>
      <c r="H1"/>
      <c r="I1"/>
      <c r="J1"/>
      <c r="K1"/>
    </row>
    <row r="2" spans="1:11" x14ac:dyDescent="0.25">
      <c r="A2" s="347" t="s">
        <v>158</v>
      </c>
      <c r="B2" s="347" t="s">
        <v>15</v>
      </c>
      <c r="C2" s="347"/>
      <c r="D2" s="347" t="s">
        <v>14</v>
      </c>
      <c r="E2" s="347"/>
      <c r="F2" s="347" t="s">
        <v>164</v>
      </c>
    </row>
    <row r="3" spans="1:11" x14ac:dyDescent="0.25">
      <c r="A3" s="347"/>
      <c r="B3" s="14" t="s">
        <v>137</v>
      </c>
      <c r="C3" s="14" t="s">
        <v>138</v>
      </c>
      <c r="D3" s="14" t="s">
        <v>137</v>
      </c>
      <c r="E3" s="14" t="s">
        <v>138</v>
      </c>
      <c r="F3" s="347"/>
    </row>
    <row r="4" spans="1:11" ht="14.45" x14ac:dyDescent="0.3">
      <c r="A4" s="17" t="s">
        <v>159</v>
      </c>
      <c r="B4" s="19">
        <v>4048</v>
      </c>
      <c r="C4" s="42">
        <f>B4/$B$9*100</f>
        <v>62.847383946592139</v>
      </c>
      <c r="D4" s="19">
        <v>2513</v>
      </c>
      <c r="E4" s="42">
        <f>D4/$D$9*100</f>
        <v>46.762188314104954</v>
      </c>
      <c r="F4" s="19">
        <v>6561</v>
      </c>
      <c r="H4" s="190"/>
    </row>
    <row r="5" spans="1:11" ht="14.45" x14ac:dyDescent="0.3">
      <c r="A5" s="17" t="s">
        <v>160</v>
      </c>
      <c r="B5" s="18">
        <v>393</v>
      </c>
      <c r="C5" s="42">
        <f t="shared" ref="C5:C8" si="0">B5/$B$9*100</f>
        <v>6.1015370284117374</v>
      </c>
      <c r="D5" s="18">
        <v>441</v>
      </c>
      <c r="E5" s="42">
        <f t="shared" ref="E5:E8" si="1">D5/$D$9*100</f>
        <v>8.206177893561593</v>
      </c>
      <c r="F5" s="19">
        <v>834</v>
      </c>
      <c r="H5" s="190"/>
    </row>
    <row r="6" spans="1:11" ht="14.45" x14ac:dyDescent="0.3">
      <c r="A6" s="17" t="s">
        <v>161</v>
      </c>
      <c r="B6" s="18">
        <v>154</v>
      </c>
      <c r="C6" s="42">
        <f t="shared" si="0"/>
        <v>2.3909330849247015</v>
      </c>
      <c r="D6" s="18">
        <v>236</v>
      </c>
      <c r="E6" s="42">
        <f t="shared" si="1"/>
        <v>4.3915147004093784</v>
      </c>
      <c r="F6" s="19">
        <v>390</v>
      </c>
      <c r="H6" s="190"/>
    </row>
    <row r="7" spans="1:11" ht="14.45" x14ac:dyDescent="0.3">
      <c r="A7" s="17" t="s">
        <v>162</v>
      </c>
      <c r="B7" s="18">
        <v>36</v>
      </c>
      <c r="C7" s="42">
        <f t="shared" si="0"/>
        <v>0.5589194224499302</v>
      </c>
      <c r="D7" s="18">
        <v>63</v>
      </c>
      <c r="E7" s="42">
        <f t="shared" si="1"/>
        <v>1.172311127651656</v>
      </c>
      <c r="F7" s="19">
        <v>99</v>
      </c>
      <c r="H7" s="190"/>
    </row>
    <row r="8" spans="1:11" ht="14.45" customHeight="1" x14ac:dyDescent="0.3">
      <c r="A8" s="17" t="s">
        <v>163</v>
      </c>
      <c r="B8" s="19">
        <v>1810</v>
      </c>
      <c r="C8" s="42">
        <f t="shared" si="0"/>
        <v>28.101226517621487</v>
      </c>
      <c r="D8" s="19">
        <v>2121</v>
      </c>
      <c r="E8" s="42">
        <f t="shared" si="1"/>
        <v>39.467807964272424</v>
      </c>
      <c r="F8" s="19">
        <v>3931</v>
      </c>
      <c r="H8" s="190"/>
    </row>
    <row r="9" spans="1:11" ht="14.45" x14ac:dyDescent="0.3">
      <c r="A9" s="133" t="s">
        <v>136</v>
      </c>
      <c r="B9" s="134">
        <v>6441</v>
      </c>
      <c r="C9" s="137">
        <v>100</v>
      </c>
      <c r="D9" s="134">
        <v>5374</v>
      </c>
      <c r="E9" s="137">
        <v>100</v>
      </c>
      <c r="F9" s="134">
        <v>11815</v>
      </c>
      <c r="H9" s="190"/>
    </row>
    <row r="10" spans="1:11" ht="14.65" x14ac:dyDescent="0.35">
      <c r="A10" s="30" t="s">
        <v>189</v>
      </c>
      <c r="B10"/>
      <c r="C10"/>
      <c r="D10"/>
      <c r="E10"/>
    </row>
    <row r="11" spans="1:11" ht="14.45" customHeight="1" x14ac:dyDescent="0.35">
      <c r="A11"/>
      <c r="B11"/>
      <c r="C11"/>
      <c r="D11"/>
      <c r="E11"/>
    </row>
    <row r="12" spans="1:11" ht="14.65" x14ac:dyDescent="0.35">
      <c r="A12"/>
      <c r="B12" s="190"/>
      <c r="C12" s="190"/>
      <c r="D12" s="190"/>
      <c r="E12" s="190"/>
      <c r="F12" s="190"/>
    </row>
    <row r="13" spans="1:11" ht="14.65" x14ac:dyDescent="0.35">
      <c r="A13"/>
      <c r="B13"/>
      <c r="C13"/>
      <c r="D13"/>
      <c r="E13"/>
    </row>
    <row r="14" spans="1:11" ht="14.45" x14ac:dyDescent="0.3">
      <c r="A14"/>
      <c r="B14"/>
      <c r="C14"/>
      <c r="D14"/>
      <c r="E14"/>
    </row>
    <row r="15" spans="1:11" ht="14.45" x14ac:dyDescent="0.3">
      <c r="A15"/>
      <c r="B15"/>
      <c r="C15"/>
      <c r="D15"/>
      <c r="E15"/>
    </row>
    <row r="16" spans="1:11" ht="14.45" x14ac:dyDescent="0.3">
      <c r="A16"/>
      <c r="B16"/>
      <c r="C16"/>
      <c r="D16"/>
      <c r="E16"/>
    </row>
    <row r="17" spans="1:5" ht="14.45" customHeight="1" x14ac:dyDescent="0.3">
      <c r="A17"/>
      <c r="B17"/>
      <c r="C17"/>
      <c r="D17"/>
      <c r="E17"/>
    </row>
    <row r="18" spans="1:5" ht="14.45" x14ac:dyDescent="0.3">
      <c r="A18"/>
      <c r="B18"/>
      <c r="C18"/>
      <c r="D18"/>
      <c r="E18"/>
    </row>
    <row r="19" spans="1:5" ht="14.45" x14ac:dyDescent="0.3">
      <c r="A19"/>
      <c r="B19"/>
      <c r="C19"/>
      <c r="D19"/>
      <c r="E19"/>
    </row>
    <row r="20" spans="1:5" ht="14.45" x14ac:dyDescent="0.3">
      <c r="A20"/>
      <c r="B20"/>
      <c r="C20"/>
      <c r="D20"/>
      <c r="E20"/>
    </row>
    <row r="21" spans="1:5" ht="14.45" x14ac:dyDescent="0.3">
      <c r="A21"/>
      <c r="B21"/>
      <c r="C21"/>
      <c r="D21"/>
      <c r="E21"/>
    </row>
    <row r="22" spans="1:5" ht="14.45" x14ac:dyDescent="0.3">
      <c r="A22"/>
      <c r="B22"/>
      <c r="C22"/>
      <c r="D22"/>
      <c r="E22"/>
    </row>
  </sheetData>
  <mergeCells count="5">
    <mergeCell ref="F2:F3"/>
    <mergeCell ref="A1:F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D22"/>
  <sheetViews>
    <sheetView workbookViewId="0">
      <selection activeCell="F3" sqref="F3"/>
    </sheetView>
  </sheetViews>
  <sheetFormatPr defaultColWidth="8.85546875" defaultRowHeight="15" x14ac:dyDescent="0.25"/>
  <cols>
    <col min="1" max="1" width="30.7109375" style="309" customWidth="1"/>
    <col min="2" max="2" width="18" style="309" customWidth="1"/>
    <col min="3" max="3" width="16.85546875" style="309" customWidth="1"/>
    <col min="4" max="16384" width="8.85546875" style="309"/>
  </cols>
  <sheetData>
    <row r="1" spans="1:4" ht="15.75" x14ac:dyDescent="0.25">
      <c r="A1" s="349" t="s">
        <v>1135</v>
      </c>
      <c r="B1" s="350"/>
      <c r="C1" s="351"/>
    </row>
    <row r="2" spans="1:4" ht="15.75" x14ac:dyDescent="0.25">
      <c r="A2" s="315" t="s">
        <v>1138</v>
      </c>
      <c r="B2" s="315" t="s">
        <v>15</v>
      </c>
      <c r="C2" s="315" t="s">
        <v>14</v>
      </c>
    </row>
    <row r="3" spans="1:4" x14ac:dyDescent="0.25">
      <c r="A3" s="316" t="s">
        <v>706</v>
      </c>
      <c r="B3" s="317">
        <v>0.628</v>
      </c>
      <c r="C3" s="317">
        <v>0.46800000000000003</v>
      </c>
      <c r="D3" s="313"/>
    </row>
    <row r="4" spans="1:4" x14ac:dyDescent="0.25">
      <c r="A4" s="316" t="s">
        <v>707</v>
      </c>
      <c r="B4" s="317">
        <v>6.0999999999999999E-2</v>
      </c>
      <c r="C4" s="317">
        <v>8.2000000000000003E-2</v>
      </c>
      <c r="D4" s="313"/>
    </row>
    <row r="5" spans="1:4" x14ac:dyDescent="0.25">
      <c r="A5" s="316" t="s">
        <v>708</v>
      </c>
      <c r="B5" s="317">
        <v>2.4E-2</v>
      </c>
      <c r="C5" s="317">
        <v>4.3999999999999997E-2</v>
      </c>
      <c r="D5" s="313"/>
    </row>
    <row r="6" spans="1:4" x14ac:dyDescent="0.25">
      <c r="A6" s="316" t="s">
        <v>1136</v>
      </c>
      <c r="B6" s="317">
        <v>6.0000000000000001E-3</v>
      </c>
      <c r="C6" s="317">
        <v>1.2E-2</v>
      </c>
      <c r="D6" s="313"/>
    </row>
    <row r="7" spans="1:4" x14ac:dyDescent="0.25">
      <c r="A7" s="316" t="s">
        <v>1137</v>
      </c>
      <c r="B7" s="317">
        <v>0.28100000000000003</v>
      </c>
      <c r="C7" s="317">
        <v>0.39500000000000002</v>
      </c>
      <c r="D7" s="313"/>
    </row>
    <row r="8" spans="1:4" x14ac:dyDescent="0.25">
      <c r="A8" s="49"/>
      <c r="B8" s="314"/>
      <c r="C8" s="314"/>
      <c r="D8" s="313"/>
    </row>
    <row r="9" spans="1:4" x14ac:dyDescent="0.25">
      <c r="A9" s="309" t="s">
        <v>189</v>
      </c>
    </row>
    <row r="21" spans="4:4" ht="15.75" x14ac:dyDescent="0.25">
      <c r="D21" s="312"/>
    </row>
    <row r="22" spans="4:4" x14ac:dyDescent="0.25">
      <c r="D22" s="185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K33"/>
  <sheetViews>
    <sheetView workbookViewId="0">
      <selection activeCell="M19" sqref="M19"/>
    </sheetView>
  </sheetViews>
  <sheetFormatPr defaultColWidth="8.85546875" defaultRowHeight="15" x14ac:dyDescent="0.25"/>
  <cols>
    <col min="1" max="1" width="24.5703125" style="4" customWidth="1"/>
    <col min="2" max="10" width="8.85546875" style="4"/>
    <col min="11" max="11" width="8.85546875" style="217"/>
    <col min="12" max="16384" width="8.85546875" style="4"/>
  </cols>
  <sheetData>
    <row r="1" spans="1:11" ht="15.6" customHeight="1" x14ac:dyDescent="0.25">
      <c r="A1" s="352" t="s">
        <v>1104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4.45" x14ac:dyDescent="0.3">
      <c r="A2" s="101" t="s">
        <v>29</v>
      </c>
      <c r="B2" s="101">
        <v>2008</v>
      </c>
      <c r="C2" s="101">
        <v>2009</v>
      </c>
      <c r="D2" s="101">
        <v>2010</v>
      </c>
      <c r="E2" s="101">
        <v>2011</v>
      </c>
      <c r="F2" s="101">
        <v>2012</v>
      </c>
      <c r="G2" s="101">
        <v>2013</v>
      </c>
      <c r="H2" s="101">
        <v>2014</v>
      </c>
      <c r="I2" s="101">
        <v>2015</v>
      </c>
      <c r="J2" s="101">
        <v>2016</v>
      </c>
      <c r="K2" s="101">
        <v>2017</v>
      </c>
    </row>
    <row r="3" spans="1:11" ht="15.75" x14ac:dyDescent="0.25">
      <c r="A3" s="338" t="s">
        <v>15</v>
      </c>
      <c r="B3" s="339"/>
      <c r="C3" s="339"/>
      <c r="D3" s="339"/>
      <c r="E3" s="339"/>
      <c r="F3" s="339"/>
      <c r="G3" s="339"/>
      <c r="H3" s="339"/>
      <c r="I3" s="339"/>
      <c r="J3" s="339"/>
      <c r="K3" s="354"/>
    </row>
    <row r="4" spans="1:11" ht="14.45" x14ac:dyDescent="0.3">
      <c r="A4" s="265" t="s">
        <v>706</v>
      </c>
      <c r="B4" s="61">
        <v>3854</v>
      </c>
      <c r="C4" s="61">
        <v>3781</v>
      </c>
      <c r="D4" s="61">
        <v>3794</v>
      </c>
      <c r="E4" s="61">
        <v>3812</v>
      </c>
      <c r="F4" s="61">
        <v>3841</v>
      </c>
      <c r="G4" s="61">
        <v>4028</v>
      </c>
      <c r="H4" s="61">
        <v>3797</v>
      </c>
      <c r="I4" s="61">
        <v>3807</v>
      </c>
      <c r="J4" s="61">
        <v>3870</v>
      </c>
      <c r="K4" s="61">
        <v>4048</v>
      </c>
    </row>
    <row r="5" spans="1:11" ht="14.45" x14ac:dyDescent="0.3">
      <c r="A5" s="266" t="s">
        <v>707</v>
      </c>
      <c r="B5" s="61">
        <v>200</v>
      </c>
      <c r="C5" s="61">
        <v>205</v>
      </c>
      <c r="D5" s="61">
        <v>206</v>
      </c>
      <c r="E5" s="61">
        <v>250</v>
      </c>
      <c r="F5" s="61">
        <v>230</v>
      </c>
      <c r="G5" s="61">
        <v>269</v>
      </c>
      <c r="H5" s="61">
        <v>323</v>
      </c>
      <c r="I5" s="61">
        <v>329</v>
      </c>
      <c r="J5" s="61">
        <v>347</v>
      </c>
      <c r="K5" s="61">
        <v>393</v>
      </c>
    </row>
    <row r="6" spans="1:11" ht="14.45" x14ac:dyDescent="0.3">
      <c r="A6" s="267" t="s">
        <v>708</v>
      </c>
      <c r="B6" s="61">
        <v>101</v>
      </c>
      <c r="C6" s="61">
        <v>100</v>
      </c>
      <c r="D6" s="61">
        <v>120</v>
      </c>
      <c r="E6" s="61">
        <v>131</v>
      </c>
      <c r="F6" s="61">
        <v>121</v>
      </c>
      <c r="G6" s="61">
        <v>134</v>
      </c>
      <c r="H6" s="61">
        <v>153</v>
      </c>
      <c r="I6" s="61">
        <v>173</v>
      </c>
      <c r="J6" s="61">
        <v>162</v>
      </c>
      <c r="K6" s="61">
        <v>154</v>
      </c>
    </row>
    <row r="7" spans="1:11" ht="15.75" x14ac:dyDescent="0.25">
      <c r="A7" s="338" t="s">
        <v>14</v>
      </c>
      <c r="B7" s="339"/>
      <c r="C7" s="339"/>
      <c r="D7" s="339"/>
      <c r="E7" s="339"/>
      <c r="F7" s="339"/>
      <c r="G7" s="339"/>
      <c r="H7" s="339"/>
      <c r="I7" s="339"/>
      <c r="J7" s="339"/>
      <c r="K7" s="354"/>
    </row>
    <row r="8" spans="1:11" ht="14.45" x14ac:dyDescent="0.3">
      <c r="A8" s="265" t="s">
        <v>706</v>
      </c>
      <c r="B8" s="61">
        <v>3127</v>
      </c>
      <c r="C8" s="61">
        <v>2841</v>
      </c>
      <c r="D8" s="61">
        <v>2945</v>
      </c>
      <c r="E8" s="61">
        <v>2888</v>
      </c>
      <c r="F8" s="61">
        <v>2813</v>
      </c>
      <c r="G8" s="61">
        <v>2693</v>
      </c>
      <c r="H8" s="61">
        <v>2687</v>
      </c>
      <c r="I8" s="61">
        <v>2608</v>
      </c>
      <c r="J8" s="61">
        <v>2552</v>
      </c>
      <c r="K8" s="61">
        <v>2513</v>
      </c>
    </row>
    <row r="9" spans="1:11" ht="14.45" x14ac:dyDescent="0.3">
      <c r="A9" s="266" t="s">
        <v>707</v>
      </c>
      <c r="B9" s="61">
        <v>289</v>
      </c>
      <c r="C9" s="61">
        <v>323</v>
      </c>
      <c r="D9" s="61">
        <v>284</v>
      </c>
      <c r="E9" s="61">
        <v>298</v>
      </c>
      <c r="F9" s="61">
        <v>314</v>
      </c>
      <c r="G9" s="61">
        <v>319</v>
      </c>
      <c r="H9" s="61">
        <v>368</v>
      </c>
      <c r="I9" s="61">
        <v>393</v>
      </c>
      <c r="J9" s="61">
        <v>444</v>
      </c>
      <c r="K9" s="61">
        <v>441</v>
      </c>
    </row>
    <row r="10" spans="1:11" ht="14.45" x14ac:dyDescent="0.3">
      <c r="A10" s="267" t="s">
        <v>708</v>
      </c>
      <c r="B10" s="61">
        <v>165</v>
      </c>
      <c r="C10" s="61">
        <v>173</v>
      </c>
      <c r="D10" s="61">
        <v>213</v>
      </c>
      <c r="E10" s="61">
        <v>199</v>
      </c>
      <c r="F10" s="61">
        <v>222</v>
      </c>
      <c r="G10" s="61">
        <v>214</v>
      </c>
      <c r="H10" s="61">
        <v>220</v>
      </c>
      <c r="I10" s="61">
        <v>245</v>
      </c>
      <c r="J10" s="61">
        <v>207</v>
      </c>
      <c r="K10" s="61">
        <v>236</v>
      </c>
    </row>
    <row r="11" spans="1:11" ht="14.65" x14ac:dyDescent="0.35">
      <c r="A11" s="30" t="s">
        <v>189</v>
      </c>
    </row>
    <row r="13" spans="1:11" customFormat="1" ht="14.65" x14ac:dyDescent="0.35">
      <c r="K13" s="217"/>
    </row>
    <row r="14" spans="1:11" customFormat="1" ht="14.45" x14ac:dyDescent="0.3">
      <c r="K14" s="217"/>
    </row>
    <row r="15" spans="1:11" customFormat="1" ht="14.45" x14ac:dyDescent="0.3">
      <c r="K15" s="217"/>
    </row>
    <row r="16" spans="1:11" customFormat="1" ht="14.45" x14ac:dyDescent="0.3">
      <c r="K16" s="217"/>
    </row>
    <row r="17" spans="11:11" customFormat="1" ht="14.45" x14ac:dyDescent="0.3">
      <c r="K17" s="217"/>
    </row>
    <row r="18" spans="11:11" customFormat="1" ht="14.45" x14ac:dyDescent="0.3">
      <c r="K18" s="217"/>
    </row>
    <row r="19" spans="11:11" customFormat="1" ht="14.45" x14ac:dyDescent="0.3">
      <c r="K19" s="217"/>
    </row>
    <row r="20" spans="11:11" customFormat="1" ht="14.45" x14ac:dyDescent="0.3">
      <c r="K20" s="217"/>
    </row>
    <row r="21" spans="11:11" customFormat="1" ht="14.45" x14ac:dyDescent="0.3">
      <c r="K21" s="217"/>
    </row>
    <row r="22" spans="11:11" customFormat="1" ht="14.45" x14ac:dyDescent="0.3">
      <c r="K22" s="217"/>
    </row>
    <row r="23" spans="11:11" customFormat="1" ht="14.45" x14ac:dyDescent="0.3">
      <c r="K23" s="217"/>
    </row>
    <row r="24" spans="11:11" customFormat="1" ht="14.45" x14ac:dyDescent="0.3">
      <c r="K24" s="217"/>
    </row>
    <row r="25" spans="11:11" customFormat="1" ht="14.45" x14ac:dyDescent="0.3">
      <c r="K25" s="217"/>
    </row>
    <row r="26" spans="11:11" customFormat="1" ht="14.45" x14ac:dyDescent="0.3">
      <c r="K26" s="217"/>
    </row>
    <row r="27" spans="11:11" customFormat="1" ht="14.45" x14ac:dyDescent="0.3">
      <c r="K27" s="217"/>
    </row>
    <row r="28" spans="11:11" customFormat="1" x14ac:dyDescent="0.25">
      <c r="K28" s="217"/>
    </row>
    <row r="29" spans="11:11" customFormat="1" x14ac:dyDescent="0.25">
      <c r="K29" s="217"/>
    </row>
    <row r="30" spans="11:11" customFormat="1" x14ac:dyDescent="0.25">
      <c r="K30" s="217"/>
    </row>
    <row r="31" spans="11:11" customFormat="1" x14ac:dyDescent="0.25">
      <c r="K31" s="217"/>
    </row>
    <row r="32" spans="11:11" customFormat="1" x14ac:dyDescent="0.25">
      <c r="K32" s="217"/>
    </row>
    <row r="33" spans="11:11" customFormat="1" x14ac:dyDescent="0.25">
      <c r="K33" s="217"/>
    </row>
  </sheetData>
  <mergeCells count="3">
    <mergeCell ref="A1:K1"/>
    <mergeCell ref="A7:K7"/>
    <mergeCell ref="A3:K3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FB8CD"/>
  </sheetPr>
  <dimension ref="A1:E75"/>
  <sheetViews>
    <sheetView workbookViewId="0">
      <selection activeCell="D18" sqref="D18"/>
    </sheetView>
  </sheetViews>
  <sheetFormatPr defaultColWidth="8.85546875" defaultRowHeight="15" x14ac:dyDescent="0.25"/>
  <cols>
    <col min="1" max="1" width="12.42578125" style="12" customWidth="1"/>
    <col min="2" max="2" width="18.7109375" style="12" customWidth="1"/>
    <col min="3" max="3" width="17.42578125" style="75" customWidth="1"/>
    <col min="4" max="4" width="30.7109375" style="74" customWidth="1"/>
    <col min="5" max="5" width="9.7109375" style="65" bestFit="1" customWidth="1"/>
    <col min="6" max="16384" width="8.85546875" style="12"/>
  </cols>
  <sheetData>
    <row r="1" spans="1:5" s="49" customFormat="1" ht="15.6" customHeight="1" x14ac:dyDescent="0.25">
      <c r="A1" s="352" t="s">
        <v>868</v>
      </c>
      <c r="B1" s="353"/>
      <c r="C1" s="353"/>
      <c r="D1" s="353"/>
      <c r="E1" s="353"/>
    </row>
    <row r="2" spans="1:5" s="105" customFormat="1" ht="14.45" x14ac:dyDescent="0.3">
      <c r="A2" s="106" t="s">
        <v>119</v>
      </c>
      <c r="B2" s="106" t="s">
        <v>1082</v>
      </c>
      <c r="C2" s="107" t="s">
        <v>120</v>
      </c>
      <c r="D2" s="108" t="s">
        <v>200</v>
      </c>
      <c r="E2" s="108" t="s">
        <v>802</v>
      </c>
    </row>
    <row r="3" spans="1:5" ht="14.45" x14ac:dyDescent="0.3">
      <c r="A3" s="16">
        <v>1</v>
      </c>
      <c r="B3" s="15" t="s">
        <v>1007</v>
      </c>
      <c r="C3" s="64">
        <v>61</v>
      </c>
      <c r="D3" s="72">
        <v>16.899999999999999</v>
      </c>
      <c r="E3" s="72" t="s">
        <v>803</v>
      </c>
    </row>
    <row r="4" spans="1:5" ht="14.45" x14ac:dyDescent="0.3">
      <c r="A4" s="16">
        <v>2</v>
      </c>
      <c r="B4" s="15" t="s">
        <v>1008</v>
      </c>
      <c r="C4" s="64">
        <v>43</v>
      </c>
      <c r="D4" s="72">
        <v>19.899999999999999</v>
      </c>
      <c r="E4" s="72" t="s">
        <v>804</v>
      </c>
    </row>
    <row r="5" spans="1:5" ht="14.45" x14ac:dyDescent="0.3">
      <c r="A5" s="16">
        <v>3</v>
      </c>
      <c r="B5" s="15" t="s">
        <v>1009</v>
      </c>
      <c r="C5" s="64">
        <v>122</v>
      </c>
      <c r="D5" s="72">
        <v>16.3</v>
      </c>
      <c r="E5" s="72" t="s">
        <v>805</v>
      </c>
    </row>
    <row r="6" spans="1:5" ht="14.45" x14ac:dyDescent="0.3">
      <c r="A6" s="16">
        <v>4</v>
      </c>
      <c r="B6" s="15" t="s">
        <v>1010</v>
      </c>
      <c r="C6" s="64">
        <v>28</v>
      </c>
      <c r="D6" s="72">
        <v>11.5</v>
      </c>
      <c r="E6" s="72" t="s">
        <v>806</v>
      </c>
    </row>
    <row r="7" spans="1:5" ht="14.45" x14ac:dyDescent="0.3">
      <c r="A7" s="16">
        <v>5</v>
      </c>
      <c r="B7" s="15" t="s">
        <v>1011</v>
      </c>
      <c r="C7" s="64">
        <v>522</v>
      </c>
      <c r="D7" s="72">
        <v>18</v>
      </c>
      <c r="E7" s="72" t="s">
        <v>807</v>
      </c>
    </row>
    <row r="8" spans="1:5" ht="14.45" x14ac:dyDescent="0.3">
      <c r="A8" s="16">
        <v>6</v>
      </c>
      <c r="B8" s="15" t="s">
        <v>1012</v>
      </c>
      <c r="C8" s="64">
        <v>39</v>
      </c>
      <c r="D8" s="72">
        <v>18.399999999999999</v>
      </c>
      <c r="E8" s="72" t="s">
        <v>808</v>
      </c>
    </row>
    <row r="9" spans="1:5" ht="14.45" x14ac:dyDescent="0.3">
      <c r="A9" s="16">
        <v>7</v>
      </c>
      <c r="B9" s="15" t="s">
        <v>1013</v>
      </c>
      <c r="C9" s="64">
        <v>47</v>
      </c>
      <c r="D9" s="72">
        <v>18.2</v>
      </c>
      <c r="E9" s="72" t="s">
        <v>809</v>
      </c>
    </row>
    <row r="10" spans="1:5" ht="14.65" customHeight="1" x14ac:dyDescent="0.3">
      <c r="A10" s="16">
        <v>8</v>
      </c>
      <c r="B10" s="15" t="s">
        <v>1014</v>
      </c>
      <c r="C10" s="64">
        <v>86</v>
      </c>
      <c r="D10" s="72">
        <v>16.399999999999999</v>
      </c>
      <c r="E10" s="72" t="s">
        <v>810</v>
      </c>
    </row>
    <row r="11" spans="1:5" ht="14.65" customHeight="1" x14ac:dyDescent="0.3">
      <c r="A11" s="16">
        <v>9</v>
      </c>
      <c r="B11" s="15" t="s">
        <v>1015</v>
      </c>
      <c r="C11" s="64">
        <v>132</v>
      </c>
      <c r="D11" s="72">
        <v>15.7</v>
      </c>
      <c r="E11" s="72" t="s">
        <v>811</v>
      </c>
    </row>
    <row r="12" spans="1:5" ht="14.65" customHeight="1" x14ac:dyDescent="0.3">
      <c r="A12" s="16">
        <v>10</v>
      </c>
      <c r="B12" s="15" t="s">
        <v>1016</v>
      </c>
      <c r="C12" s="64">
        <v>87</v>
      </c>
      <c r="D12" s="72">
        <v>17.5</v>
      </c>
      <c r="E12" s="72" t="s">
        <v>812</v>
      </c>
    </row>
    <row r="13" spans="1:5" ht="14.65" customHeight="1" x14ac:dyDescent="0.3">
      <c r="A13" s="16">
        <v>11</v>
      </c>
      <c r="B13" s="15" t="s">
        <v>1017</v>
      </c>
      <c r="C13" s="64">
        <v>129</v>
      </c>
      <c r="D13" s="72">
        <v>16.5</v>
      </c>
      <c r="E13" s="72" t="s">
        <v>813</v>
      </c>
    </row>
    <row r="14" spans="1:5" ht="14.45" x14ac:dyDescent="0.3">
      <c r="A14" s="16">
        <v>12</v>
      </c>
      <c r="B14" s="15" t="s">
        <v>1018</v>
      </c>
      <c r="C14" s="64">
        <v>39</v>
      </c>
      <c r="D14" s="72">
        <v>14.8</v>
      </c>
      <c r="E14" s="72" t="s">
        <v>814</v>
      </c>
    </row>
    <row r="15" spans="1:5" ht="14.45" x14ac:dyDescent="0.3">
      <c r="A15" s="16">
        <v>13</v>
      </c>
      <c r="B15" s="15" t="s">
        <v>1019</v>
      </c>
      <c r="C15" s="64">
        <v>673</v>
      </c>
      <c r="D15" s="72">
        <v>12.4</v>
      </c>
      <c r="E15" s="72" t="s">
        <v>815</v>
      </c>
    </row>
    <row r="16" spans="1:5" ht="14.45" x14ac:dyDescent="0.3">
      <c r="A16" s="16">
        <v>14</v>
      </c>
      <c r="B16" s="15" t="s">
        <v>1020</v>
      </c>
      <c r="C16" s="64">
        <v>194</v>
      </c>
      <c r="D16" s="72">
        <v>14.2</v>
      </c>
      <c r="E16" s="72" t="s">
        <v>816</v>
      </c>
    </row>
    <row r="17" spans="1:5" ht="14.45" x14ac:dyDescent="0.3">
      <c r="A17" s="16">
        <v>15</v>
      </c>
      <c r="B17" s="15" t="s">
        <v>1021</v>
      </c>
      <c r="C17" s="64">
        <v>108</v>
      </c>
      <c r="D17" s="72">
        <v>18.5</v>
      </c>
      <c r="E17" s="72" t="s">
        <v>817</v>
      </c>
    </row>
    <row r="18" spans="1:5" ht="14.45" x14ac:dyDescent="0.3">
      <c r="A18" s="16">
        <v>16</v>
      </c>
      <c r="B18" s="15" t="s">
        <v>1022</v>
      </c>
      <c r="C18" s="64">
        <v>77</v>
      </c>
      <c r="D18" s="72">
        <v>13.7</v>
      </c>
      <c r="E18" s="72" t="s">
        <v>818</v>
      </c>
    </row>
    <row r="19" spans="1:5" ht="14.45" x14ac:dyDescent="0.3">
      <c r="A19" s="16">
        <v>17</v>
      </c>
      <c r="B19" s="15" t="s">
        <v>1023</v>
      </c>
      <c r="C19" s="64">
        <v>74</v>
      </c>
      <c r="D19" s="72">
        <v>14.1</v>
      </c>
      <c r="E19" s="72" t="s">
        <v>819</v>
      </c>
    </row>
    <row r="20" spans="1:5" ht="14.45" x14ac:dyDescent="0.3">
      <c r="A20" s="16">
        <v>18</v>
      </c>
      <c r="B20" s="15" t="s">
        <v>1024</v>
      </c>
      <c r="C20" s="64">
        <v>191</v>
      </c>
      <c r="D20" s="72">
        <v>15.4</v>
      </c>
      <c r="E20" s="72" t="s">
        <v>820</v>
      </c>
    </row>
    <row r="21" spans="1:5" ht="14.45" x14ac:dyDescent="0.3">
      <c r="A21" s="16">
        <v>19</v>
      </c>
      <c r="B21" s="15" t="s">
        <v>1025</v>
      </c>
      <c r="C21" s="64">
        <v>18</v>
      </c>
      <c r="D21" s="144"/>
      <c r="E21" s="72" t="s">
        <v>125</v>
      </c>
    </row>
    <row r="22" spans="1:5" ht="14.45" x14ac:dyDescent="0.3">
      <c r="A22" s="16">
        <v>20</v>
      </c>
      <c r="B22" s="15" t="s">
        <v>1026</v>
      </c>
      <c r="C22" s="64">
        <v>227</v>
      </c>
      <c r="D22" s="72">
        <v>14.8</v>
      </c>
      <c r="E22" s="72" t="s">
        <v>821</v>
      </c>
    </row>
    <row r="23" spans="1:5" ht="14.45" x14ac:dyDescent="0.3">
      <c r="A23" s="16">
        <v>21</v>
      </c>
      <c r="B23" s="15" t="s">
        <v>1027</v>
      </c>
      <c r="C23" s="64">
        <v>27</v>
      </c>
      <c r="D23" s="72">
        <v>18.3</v>
      </c>
      <c r="E23" s="72" t="s">
        <v>822</v>
      </c>
    </row>
    <row r="24" spans="1:5" ht="14.45" x14ac:dyDescent="0.3">
      <c r="A24" s="16">
        <v>22</v>
      </c>
      <c r="B24" s="15" t="s">
        <v>1028</v>
      </c>
      <c r="C24" s="64">
        <v>109</v>
      </c>
      <c r="D24" s="72">
        <v>13.6</v>
      </c>
      <c r="E24" s="72" t="s">
        <v>823</v>
      </c>
    </row>
    <row r="25" spans="1:5" ht="14.45" x14ac:dyDescent="0.3">
      <c r="A25" s="16">
        <v>23</v>
      </c>
      <c r="B25" s="15" t="s">
        <v>1029</v>
      </c>
      <c r="C25" s="64">
        <v>70</v>
      </c>
      <c r="D25" s="72">
        <v>13.3</v>
      </c>
      <c r="E25" s="72" t="s">
        <v>824</v>
      </c>
    </row>
    <row r="26" spans="1:5" ht="14.45" x14ac:dyDescent="0.3">
      <c r="A26" s="16">
        <v>24</v>
      </c>
      <c r="B26" s="15" t="s">
        <v>1030</v>
      </c>
      <c r="C26" s="64">
        <v>69</v>
      </c>
      <c r="D26" s="72">
        <v>21.4</v>
      </c>
      <c r="E26" s="72" t="s">
        <v>825</v>
      </c>
    </row>
    <row r="27" spans="1:5" ht="14.45" x14ac:dyDescent="0.3">
      <c r="A27" s="16">
        <v>25</v>
      </c>
      <c r="B27" s="15" t="s">
        <v>1031</v>
      </c>
      <c r="C27" s="64">
        <v>42</v>
      </c>
      <c r="D27" s="72">
        <v>13.7</v>
      </c>
      <c r="E27" s="72" t="s">
        <v>826</v>
      </c>
    </row>
    <row r="28" spans="1:5" x14ac:dyDescent="0.25">
      <c r="A28" s="16">
        <v>26</v>
      </c>
      <c r="B28" s="15" t="s">
        <v>1032</v>
      </c>
      <c r="C28" s="64">
        <v>26</v>
      </c>
      <c r="D28" s="144">
        <v>20.2</v>
      </c>
      <c r="E28" s="72" t="s">
        <v>827</v>
      </c>
    </row>
    <row r="29" spans="1:5" x14ac:dyDescent="0.25">
      <c r="A29" s="16">
        <v>27</v>
      </c>
      <c r="B29" s="15" t="s">
        <v>1033</v>
      </c>
      <c r="C29" s="64">
        <v>51</v>
      </c>
      <c r="D29" s="72">
        <v>17.899999999999999</v>
      </c>
      <c r="E29" s="72" t="s">
        <v>828</v>
      </c>
    </row>
    <row r="30" spans="1:5" x14ac:dyDescent="0.25">
      <c r="A30" s="16">
        <v>28</v>
      </c>
      <c r="B30" s="15" t="s">
        <v>1034</v>
      </c>
      <c r="C30" s="64">
        <v>169</v>
      </c>
      <c r="D30" s="72">
        <v>17.3</v>
      </c>
      <c r="E30" s="72" t="s">
        <v>829</v>
      </c>
    </row>
    <row r="31" spans="1:5" x14ac:dyDescent="0.25">
      <c r="A31" s="16">
        <v>29</v>
      </c>
      <c r="B31" s="15" t="s">
        <v>1035</v>
      </c>
      <c r="C31" s="64">
        <v>64</v>
      </c>
      <c r="D31" s="72">
        <v>15.9</v>
      </c>
      <c r="E31" s="72" t="s">
        <v>830</v>
      </c>
    </row>
    <row r="32" spans="1:5" x14ac:dyDescent="0.25">
      <c r="A32" s="16">
        <v>30</v>
      </c>
      <c r="B32" s="15" t="s">
        <v>1036</v>
      </c>
      <c r="C32" s="64">
        <v>343</v>
      </c>
      <c r="D32" s="72">
        <v>19</v>
      </c>
      <c r="E32" s="72" t="s">
        <v>831</v>
      </c>
    </row>
    <row r="33" spans="1:5" x14ac:dyDescent="0.25">
      <c r="A33" s="16">
        <v>31</v>
      </c>
      <c r="B33" s="15" t="s">
        <v>1037</v>
      </c>
      <c r="C33" s="64">
        <v>34</v>
      </c>
      <c r="D33" s="72">
        <v>11</v>
      </c>
      <c r="E33" s="72" t="s">
        <v>832</v>
      </c>
    </row>
    <row r="34" spans="1:5" x14ac:dyDescent="0.25">
      <c r="A34" s="16">
        <v>32</v>
      </c>
      <c r="B34" s="15" t="s">
        <v>1038</v>
      </c>
      <c r="C34" s="64">
        <v>198</v>
      </c>
      <c r="D34" s="72">
        <v>12.5</v>
      </c>
      <c r="E34" s="72" t="s">
        <v>833</v>
      </c>
    </row>
    <row r="35" spans="1:5" x14ac:dyDescent="0.25">
      <c r="A35" s="16">
        <v>33</v>
      </c>
      <c r="B35" s="15" t="s">
        <v>1039</v>
      </c>
      <c r="C35" s="64">
        <v>27</v>
      </c>
      <c r="D35" s="72">
        <v>12.2</v>
      </c>
      <c r="E35" s="72" t="s">
        <v>834</v>
      </c>
    </row>
    <row r="36" spans="1:5" x14ac:dyDescent="0.25">
      <c r="A36" s="16">
        <v>34</v>
      </c>
      <c r="B36" s="15" t="s">
        <v>1040</v>
      </c>
      <c r="C36" s="64">
        <v>62</v>
      </c>
      <c r="D36" s="72">
        <v>17.7</v>
      </c>
      <c r="E36" s="72" t="s">
        <v>835</v>
      </c>
    </row>
    <row r="37" spans="1:5" x14ac:dyDescent="0.25">
      <c r="A37" s="16">
        <v>35</v>
      </c>
      <c r="B37" s="15" t="s">
        <v>1041</v>
      </c>
      <c r="C37" s="64">
        <v>83</v>
      </c>
      <c r="D37" s="72">
        <v>17.2</v>
      </c>
      <c r="E37" s="72" t="s">
        <v>836</v>
      </c>
    </row>
    <row r="38" spans="1:5" x14ac:dyDescent="0.25">
      <c r="A38" s="16">
        <v>36</v>
      </c>
      <c r="B38" s="15" t="s">
        <v>1042</v>
      </c>
      <c r="C38" s="64">
        <v>187</v>
      </c>
      <c r="D38" s="72">
        <v>14.1</v>
      </c>
      <c r="E38" s="72" t="s">
        <v>819</v>
      </c>
    </row>
    <row r="39" spans="1:5" x14ac:dyDescent="0.25">
      <c r="A39" s="16">
        <v>37</v>
      </c>
      <c r="B39" s="15" t="s">
        <v>1043</v>
      </c>
      <c r="C39" s="64">
        <v>280</v>
      </c>
      <c r="D39" s="72">
        <v>15.9</v>
      </c>
      <c r="E39" s="72" t="s">
        <v>830</v>
      </c>
    </row>
    <row r="40" spans="1:5" x14ac:dyDescent="0.25">
      <c r="A40" s="16">
        <v>38</v>
      </c>
      <c r="B40" s="15" t="s">
        <v>1044</v>
      </c>
      <c r="C40" s="64">
        <v>125</v>
      </c>
      <c r="D40" s="72">
        <v>17.600000000000001</v>
      </c>
      <c r="E40" s="72" t="s">
        <v>837</v>
      </c>
    </row>
    <row r="41" spans="1:5" x14ac:dyDescent="0.25">
      <c r="A41" s="16">
        <v>39</v>
      </c>
      <c r="B41" s="15" t="s">
        <v>1045</v>
      </c>
      <c r="C41" s="64">
        <v>34</v>
      </c>
      <c r="D41" s="72">
        <v>13.5</v>
      </c>
      <c r="E41" s="72" t="s">
        <v>838</v>
      </c>
    </row>
    <row r="42" spans="1:5" x14ac:dyDescent="0.25">
      <c r="A42" s="16">
        <v>40</v>
      </c>
      <c r="B42" s="15" t="s">
        <v>1046</v>
      </c>
      <c r="C42" s="64">
        <v>8</v>
      </c>
      <c r="D42" s="144"/>
      <c r="E42" s="72" t="s">
        <v>125</v>
      </c>
    </row>
    <row r="43" spans="1:5" x14ac:dyDescent="0.25">
      <c r="A43" s="16">
        <v>41</v>
      </c>
      <c r="B43" s="15" t="s">
        <v>1047</v>
      </c>
      <c r="C43" s="64">
        <v>1913</v>
      </c>
      <c r="D43" s="72">
        <v>18.600000000000001</v>
      </c>
      <c r="E43" s="72" t="s">
        <v>839</v>
      </c>
    </row>
    <row r="44" spans="1:5" x14ac:dyDescent="0.25">
      <c r="A44" s="16">
        <v>42</v>
      </c>
      <c r="B44" s="15" t="s">
        <v>1048</v>
      </c>
      <c r="C44" s="64">
        <v>102</v>
      </c>
      <c r="D44" s="72">
        <v>17.600000000000001</v>
      </c>
      <c r="E44" s="72" t="s">
        <v>840</v>
      </c>
    </row>
    <row r="45" spans="1:5" x14ac:dyDescent="0.25">
      <c r="A45" s="16">
        <v>43</v>
      </c>
      <c r="B45" s="15" t="s">
        <v>1049</v>
      </c>
      <c r="C45" s="64">
        <v>111</v>
      </c>
      <c r="D45" s="72">
        <v>22.3</v>
      </c>
      <c r="E45" s="72" t="s">
        <v>841</v>
      </c>
    </row>
    <row r="46" spans="1:5" x14ac:dyDescent="0.25">
      <c r="A46" s="16">
        <v>44</v>
      </c>
      <c r="B46" s="15" t="s">
        <v>1050</v>
      </c>
      <c r="C46" s="64">
        <v>105</v>
      </c>
      <c r="D46" s="72">
        <v>16.3</v>
      </c>
      <c r="E46" s="72" t="s">
        <v>842</v>
      </c>
    </row>
    <row r="47" spans="1:5" x14ac:dyDescent="0.25">
      <c r="A47" s="16">
        <v>45</v>
      </c>
      <c r="B47" s="15" t="s">
        <v>1051</v>
      </c>
      <c r="C47" s="64">
        <v>293</v>
      </c>
      <c r="D47" s="72">
        <v>14</v>
      </c>
      <c r="E47" s="72" t="s">
        <v>843</v>
      </c>
    </row>
    <row r="48" spans="1:5" x14ac:dyDescent="0.25">
      <c r="A48" s="16">
        <v>46</v>
      </c>
      <c r="B48" s="15" t="s">
        <v>1052</v>
      </c>
      <c r="C48" s="64">
        <v>188</v>
      </c>
      <c r="D48" s="72">
        <v>13.6</v>
      </c>
      <c r="E48" s="72" t="s">
        <v>823</v>
      </c>
    </row>
    <row r="49" spans="1:5" x14ac:dyDescent="0.25">
      <c r="A49" s="16">
        <v>47</v>
      </c>
      <c r="B49" s="15" t="s">
        <v>1053</v>
      </c>
      <c r="C49" s="64">
        <v>18</v>
      </c>
      <c r="D49" s="72"/>
      <c r="E49" s="72" t="s">
        <v>125</v>
      </c>
    </row>
    <row r="50" spans="1:5" x14ac:dyDescent="0.25">
      <c r="A50" s="16">
        <v>48</v>
      </c>
      <c r="B50" s="15" t="s">
        <v>1054</v>
      </c>
      <c r="C50" s="64">
        <v>74</v>
      </c>
      <c r="D50" s="72">
        <v>17.5</v>
      </c>
      <c r="E50" s="72" t="s">
        <v>844</v>
      </c>
    </row>
    <row r="51" spans="1:5" x14ac:dyDescent="0.25">
      <c r="A51" s="16">
        <v>49</v>
      </c>
      <c r="B51" s="15" t="s">
        <v>1055</v>
      </c>
      <c r="C51" s="64">
        <v>115</v>
      </c>
      <c r="D51" s="72">
        <v>18.7</v>
      </c>
      <c r="E51" s="72" t="s">
        <v>845</v>
      </c>
    </row>
    <row r="52" spans="1:5" x14ac:dyDescent="0.25">
      <c r="A52" s="16">
        <v>50</v>
      </c>
      <c r="B52" s="15" t="s">
        <v>1056</v>
      </c>
      <c r="C52" s="64">
        <v>135</v>
      </c>
      <c r="D52" s="72">
        <v>15.5</v>
      </c>
      <c r="E52" s="72" t="s">
        <v>846</v>
      </c>
    </row>
    <row r="53" spans="1:5" x14ac:dyDescent="0.25">
      <c r="A53" s="16">
        <v>51</v>
      </c>
      <c r="B53" s="15" t="s">
        <v>1057</v>
      </c>
      <c r="C53" s="64">
        <v>52</v>
      </c>
      <c r="D53" s="72">
        <v>18.399999999999999</v>
      </c>
      <c r="E53" s="72" t="s">
        <v>808</v>
      </c>
    </row>
    <row r="54" spans="1:5" x14ac:dyDescent="0.25">
      <c r="A54" s="16">
        <v>52</v>
      </c>
      <c r="B54" s="15" t="s">
        <v>1058</v>
      </c>
      <c r="C54" s="64">
        <v>427</v>
      </c>
      <c r="D54" s="72">
        <v>18.100000000000001</v>
      </c>
      <c r="E54" s="72" t="s">
        <v>847</v>
      </c>
    </row>
    <row r="55" spans="1:5" x14ac:dyDescent="0.25">
      <c r="A55" s="16">
        <v>53</v>
      </c>
      <c r="B55" s="15" t="s">
        <v>1059</v>
      </c>
      <c r="C55" s="64">
        <v>49</v>
      </c>
      <c r="D55" s="72">
        <v>16.5</v>
      </c>
      <c r="E55" s="72" t="s">
        <v>848</v>
      </c>
    </row>
    <row r="56" spans="1:5" x14ac:dyDescent="0.25">
      <c r="A56" s="16">
        <v>54</v>
      </c>
      <c r="B56" s="15" t="s">
        <v>1060</v>
      </c>
      <c r="C56" s="64">
        <v>335</v>
      </c>
      <c r="D56" s="72">
        <v>16.7</v>
      </c>
      <c r="E56" s="72" t="s">
        <v>849</v>
      </c>
    </row>
    <row r="57" spans="1:5" x14ac:dyDescent="0.25">
      <c r="A57" s="16">
        <v>55</v>
      </c>
      <c r="B57" s="15" t="s">
        <v>1061</v>
      </c>
      <c r="C57" s="64">
        <v>29</v>
      </c>
      <c r="D57" s="72">
        <v>11.1</v>
      </c>
      <c r="E57" s="72" t="s">
        <v>850</v>
      </c>
    </row>
    <row r="58" spans="1:5" x14ac:dyDescent="0.25">
      <c r="A58" s="16">
        <v>56</v>
      </c>
      <c r="B58" s="15" t="s">
        <v>1062</v>
      </c>
      <c r="C58" s="64">
        <v>96</v>
      </c>
      <c r="D58" s="72">
        <v>11.4</v>
      </c>
      <c r="E58" s="72" t="s">
        <v>851</v>
      </c>
    </row>
    <row r="59" spans="1:5" x14ac:dyDescent="0.25">
      <c r="A59" s="16">
        <v>57</v>
      </c>
      <c r="B59" s="15" t="s">
        <v>1063</v>
      </c>
      <c r="C59" s="64">
        <v>156</v>
      </c>
      <c r="D59" s="72">
        <v>17.5</v>
      </c>
      <c r="E59" s="72" t="s">
        <v>852</v>
      </c>
    </row>
    <row r="60" spans="1:5" x14ac:dyDescent="0.25">
      <c r="A60" s="16">
        <v>58</v>
      </c>
      <c r="B60" s="15" t="s">
        <v>1064</v>
      </c>
      <c r="C60" s="64">
        <v>51</v>
      </c>
      <c r="D60" s="72">
        <v>18</v>
      </c>
      <c r="E60" s="72" t="s">
        <v>853</v>
      </c>
    </row>
    <row r="61" spans="1:5" x14ac:dyDescent="0.25">
      <c r="A61" s="16">
        <v>59</v>
      </c>
      <c r="B61" s="15" t="s">
        <v>1065</v>
      </c>
      <c r="C61" s="64">
        <v>104</v>
      </c>
      <c r="D61" s="72">
        <v>15.1</v>
      </c>
      <c r="E61" s="72" t="s">
        <v>854</v>
      </c>
    </row>
    <row r="62" spans="1:5" x14ac:dyDescent="0.25">
      <c r="A62" s="16">
        <v>60</v>
      </c>
      <c r="B62" s="15" t="s">
        <v>1066</v>
      </c>
      <c r="C62" s="64">
        <v>254</v>
      </c>
      <c r="D62" s="72">
        <v>15.1</v>
      </c>
      <c r="E62" s="72" t="s">
        <v>855</v>
      </c>
    </row>
    <row r="63" spans="1:5" x14ac:dyDescent="0.25">
      <c r="A63" s="16">
        <v>61</v>
      </c>
      <c r="B63" s="15" t="s">
        <v>1067</v>
      </c>
      <c r="C63" s="64">
        <v>51</v>
      </c>
      <c r="D63" s="72">
        <v>17.2</v>
      </c>
      <c r="E63" s="72" t="s">
        <v>856</v>
      </c>
    </row>
    <row r="64" spans="1:5" x14ac:dyDescent="0.25">
      <c r="A64" s="16">
        <v>62</v>
      </c>
      <c r="B64" s="15" t="s">
        <v>1068</v>
      </c>
      <c r="C64" s="64">
        <v>82</v>
      </c>
      <c r="D64" s="72">
        <v>19.7</v>
      </c>
      <c r="E64" s="72" t="s">
        <v>857</v>
      </c>
    </row>
    <row r="65" spans="1:5" x14ac:dyDescent="0.25">
      <c r="A65" s="16">
        <v>63</v>
      </c>
      <c r="B65" s="15" t="s">
        <v>1069</v>
      </c>
      <c r="C65" s="64">
        <v>91</v>
      </c>
      <c r="D65" s="72">
        <v>19.7</v>
      </c>
      <c r="E65" s="72" t="s">
        <v>858</v>
      </c>
    </row>
    <row r="66" spans="1:5" x14ac:dyDescent="0.25">
      <c r="A66" s="16">
        <v>64</v>
      </c>
      <c r="B66" s="15" t="s">
        <v>1070</v>
      </c>
      <c r="C66" s="64">
        <v>94</v>
      </c>
      <c r="D66" s="72">
        <v>21</v>
      </c>
      <c r="E66" s="72" t="s">
        <v>859</v>
      </c>
    </row>
    <row r="67" spans="1:5" x14ac:dyDescent="0.25">
      <c r="A67" s="16">
        <v>65</v>
      </c>
      <c r="B67" s="15" t="s">
        <v>1071</v>
      </c>
      <c r="C67" s="64">
        <v>225</v>
      </c>
      <c r="D67" s="72">
        <v>17</v>
      </c>
      <c r="E67" s="72" t="s">
        <v>860</v>
      </c>
    </row>
    <row r="68" spans="1:5" x14ac:dyDescent="0.25">
      <c r="A68" s="16">
        <v>66</v>
      </c>
      <c r="B68" s="15" t="s">
        <v>1072</v>
      </c>
      <c r="C68" s="64">
        <v>47</v>
      </c>
      <c r="D68" s="72">
        <v>16.7</v>
      </c>
      <c r="E68" s="72" t="s">
        <v>861</v>
      </c>
    </row>
    <row r="69" spans="1:5" x14ac:dyDescent="0.25">
      <c r="A69" s="16">
        <v>67</v>
      </c>
      <c r="B69" s="15" t="s">
        <v>1073</v>
      </c>
      <c r="C69" s="64">
        <v>279</v>
      </c>
      <c r="D69" s="72">
        <v>15.4</v>
      </c>
      <c r="E69" s="72" t="s">
        <v>862</v>
      </c>
    </row>
    <row r="70" spans="1:5" x14ac:dyDescent="0.25">
      <c r="A70" s="16">
        <v>68</v>
      </c>
      <c r="B70" s="15" t="s">
        <v>1074</v>
      </c>
      <c r="C70" s="64">
        <v>701</v>
      </c>
      <c r="D70" s="72">
        <v>11.7</v>
      </c>
      <c r="E70" s="72" t="s">
        <v>863</v>
      </c>
    </row>
    <row r="71" spans="1:5" x14ac:dyDescent="0.25">
      <c r="A71" s="16">
        <v>69</v>
      </c>
      <c r="B71" s="15" t="s">
        <v>1075</v>
      </c>
      <c r="C71" s="64">
        <v>165</v>
      </c>
      <c r="D71" s="72">
        <v>16</v>
      </c>
      <c r="E71" s="72" t="s">
        <v>864</v>
      </c>
    </row>
    <row r="72" spans="1:5" x14ac:dyDescent="0.25">
      <c r="A72" s="16">
        <v>70</v>
      </c>
      <c r="B72" s="15" t="s">
        <v>1076</v>
      </c>
      <c r="C72" s="64">
        <v>90</v>
      </c>
      <c r="D72" s="72">
        <v>20.9</v>
      </c>
      <c r="E72" s="72" t="s">
        <v>865</v>
      </c>
    </row>
    <row r="73" spans="1:5" x14ac:dyDescent="0.25">
      <c r="A73" s="16">
        <v>71</v>
      </c>
      <c r="B73" s="15" t="s">
        <v>1077</v>
      </c>
      <c r="C73" s="64">
        <v>309</v>
      </c>
      <c r="D73" s="72">
        <v>14.2</v>
      </c>
      <c r="E73" s="72" t="s">
        <v>866</v>
      </c>
    </row>
    <row r="74" spans="1:5" x14ac:dyDescent="0.25">
      <c r="A74" s="16">
        <v>72</v>
      </c>
      <c r="B74" s="15" t="s">
        <v>1078</v>
      </c>
      <c r="C74" s="64">
        <v>167</v>
      </c>
      <c r="D74" s="72">
        <v>13.6</v>
      </c>
      <c r="E74" s="72" t="s">
        <v>867</v>
      </c>
    </row>
    <row r="75" spans="1:5" x14ac:dyDescent="0.25">
      <c r="A75" s="30" t="s">
        <v>189</v>
      </c>
    </row>
  </sheetData>
  <mergeCells count="1">
    <mergeCell ref="A1:E1"/>
  </mergeCells>
  <conditionalFormatting sqref="C3:C74">
    <cfRule type="cellIs" dxfId="13" priority="1" operator="lessThan">
      <formula>5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O19"/>
  <sheetViews>
    <sheetView zoomScale="145" zoomScaleNormal="145" workbookViewId="0">
      <selection activeCell="C3" sqref="C3"/>
    </sheetView>
  </sheetViews>
  <sheetFormatPr defaultColWidth="8.85546875" defaultRowHeight="15" x14ac:dyDescent="0.25"/>
  <cols>
    <col min="1" max="1" width="10.28515625" style="4" bestFit="1" customWidth="1"/>
    <col min="2" max="10" width="8.85546875" style="4"/>
    <col min="11" max="11" width="8.85546875" style="48"/>
    <col min="12" max="16384" width="8.85546875" style="4"/>
  </cols>
  <sheetData>
    <row r="1" spans="1:15" ht="15.6" x14ac:dyDescent="0.3">
      <c r="A1" s="326" t="s">
        <v>17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5" ht="14.45" x14ac:dyDescent="0.3">
      <c r="A2" s="80" t="s">
        <v>13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</row>
    <row r="3" spans="1:15" ht="14.45" x14ac:dyDescent="0.3">
      <c r="A3" s="3" t="s">
        <v>2</v>
      </c>
      <c r="B3" s="86">
        <v>11120</v>
      </c>
      <c r="C3" s="86">
        <v>10845</v>
      </c>
      <c r="D3" s="86">
        <v>11268</v>
      </c>
      <c r="E3" s="86">
        <v>11516</v>
      </c>
      <c r="F3" s="86">
        <v>11185</v>
      </c>
      <c r="G3" s="86">
        <v>11396</v>
      </c>
      <c r="H3" s="86">
        <v>11278</v>
      </c>
      <c r="I3" s="86">
        <v>11424</v>
      </c>
      <c r="J3" s="86">
        <v>11495</v>
      </c>
      <c r="K3" s="218">
        <v>11287</v>
      </c>
    </row>
    <row r="4" spans="1:15" ht="14.45" x14ac:dyDescent="0.3">
      <c r="A4" s="84" t="s">
        <v>1</v>
      </c>
      <c r="B4" s="109">
        <v>176.1</v>
      </c>
      <c r="C4" s="109">
        <v>169.9</v>
      </c>
      <c r="D4" s="109">
        <v>174.4</v>
      </c>
      <c r="E4" s="109">
        <v>174.3</v>
      </c>
      <c r="F4" s="109">
        <v>165.5</v>
      </c>
      <c r="G4" s="109">
        <v>165.1</v>
      </c>
      <c r="H4" s="109">
        <v>160.19999999999999</v>
      </c>
      <c r="I4" s="109">
        <v>159.4</v>
      </c>
      <c r="J4" s="109">
        <v>160.5</v>
      </c>
      <c r="K4" s="214">
        <v>153.1</v>
      </c>
    </row>
    <row r="5" spans="1:15" ht="14.45" x14ac:dyDescent="0.3">
      <c r="A5" s="85" t="s">
        <v>16</v>
      </c>
      <c r="B5" s="109">
        <v>176.4</v>
      </c>
      <c r="C5" s="109">
        <v>173.5</v>
      </c>
      <c r="D5" s="109">
        <v>172.8</v>
      </c>
      <c r="E5" s="109">
        <v>169</v>
      </c>
      <c r="F5" s="109">
        <v>166.5</v>
      </c>
      <c r="G5" s="109">
        <v>163.19999999999999</v>
      </c>
      <c r="H5" s="109">
        <v>161.19999999999999</v>
      </c>
      <c r="I5" s="109">
        <v>158.5</v>
      </c>
      <c r="J5" s="214">
        <v>155.80000000000001</v>
      </c>
      <c r="K5" s="109" t="s">
        <v>797</v>
      </c>
    </row>
    <row r="6" spans="1:15" ht="14.45" x14ac:dyDescent="0.3">
      <c r="A6" s="30" t="s">
        <v>189</v>
      </c>
    </row>
    <row r="8" spans="1:15" ht="14.45" x14ac:dyDescent="0.3">
      <c r="A8" s="48" t="s">
        <v>794</v>
      </c>
    </row>
    <row r="9" spans="1:15" ht="15" customHeight="1" x14ac:dyDescent="0.3">
      <c r="A9"/>
      <c r="B9"/>
      <c r="C9"/>
      <c r="D9"/>
      <c r="E9"/>
      <c r="F9"/>
      <c r="G9"/>
      <c r="H9"/>
      <c r="I9"/>
      <c r="J9"/>
      <c r="L9"/>
      <c r="M9"/>
      <c r="N9"/>
      <c r="O9"/>
    </row>
    <row r="10" spans="1:15" customFormat="1" ht="14.65" x14ac:dyDescent="0.35">
      <c r="K10" s="48"/>
    </row>
    <row r="11" spans="1:15" customFormat="1" ht="14.65" x14ac:dyDescent="0.35">
      <c r="K11" s="48"/>
    </row>
    <row r="12" spans="1:15" customFormat="1" ht="14.65" x14ac:dyDescent="0.35">
      <c r="K12" s="48"/>
    </row>
    <row r="13" spans="1:15" customFormat="1" ht="14.65" x14ac:dyDescent="0.35">
      <c r="K13" s="48"/>
    </row>
    <row r="14" spans="1:15" customFormat="1" ht="14.45" x14ac:dyDescent="0.3">
      <c r="K14" s="48"/>
    </row>
    <row r="15" spans="1:15" ht="14.45" x14ac:dyDescent="0.3">
      <c r="A15"/>
      <c r="B15"/>
      <c r="C15"/>
      <c r="D15"/>
      <c r="E15"/>
      <c r="F15"/>
      <c r="G15"/>
      <c r="H15"/>
      <c r="I15"/>
      <c r="J15"/>
      <c r="L15"/>
      <c r="M15"/>
      <c r="N15"/>
      <c r="O15"/>
    </row>
    <row r="16" spans="1:15" ht="14.45" x14ac:dyDescent="0.3">
      <c r="A16"/>
      <c r="B16"/>
      <c r="C16"/>
      <c r="D16"/>
      <c r="E16"/>
      <c r="F16"/>
      <c r="G16"/>
      <c r="H16"/>
      <c r="I16"/>
      <c r="J16"/>
      <c r="L16"/>
      <c r="M16"/>
      <c r="N16"/>
      <c r="O16"/>
    </row>
    <row r="17" spans="1:15" ht="14.45" x14ac:dyDescent="0.3">
      <c r="A17"/>
      <c r="B17"/>
      <c r="C17"/>
      <c r="D17"/>
      <c r="E17"/>
      <c r="F17"/>
      <c r="G17"/>
      <c r="H17"/>
      <c r="I17"/>
      <c r="J17"/>
      <c r="L17"/>
      <c r="M17"/>
      <c r="N17"/>
      <c r="O17"/>
    </row>
    <row r="18" spans="1:15" ht="14.45" x14ac:dyDescent="0.3">
      <c r="A18"/>
      <c r="B18"/>
      <c r="C18"/>
      <c r="D18"/>
      <c r="E18"/>
      <c r="F18"/>
      <c r="G18"/>
      <c r="H18"/>
      <c r="I18"/>
      <c r="J18"/>
      <c r="L18"/>
      <c r="M18"/>
      <c r="N18"/>
      <c r="O18"/>
    </row>
    <row r="19" spans="1:15" x14ac:dyDescent="0.25">
      <c r="A19"/>
      <c r="B19"/>
      <c r="C19"/>
      <c r="D19"/>
      <c r="E19"/>
      <c r="F19"/>
      <c r="G19"/>
      <c r="H19"/>
      <c r="I19"/>
      <c r="J19"/>
      <c r="L19"/>
      <c r="M19"/>
      <c r="N19"/>
      <c r="O19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J29"/>
  <sheetViews>
    <sheetView zoomScale="110" zoomScaleNormal="110" workbookViewId="0">
      <pane ySplit="2" topLeftCell="A3" activePane="bottomLeft" state="frozen"/>
      <selection pane="bottomLeft" activeCell="A16" sqref="A16"/>
    </sheetView>
  </sheetViews>
  <sheetFormatPr defaultColWidth="8.85546875" defaultRowHeight="15" x14ac:dyDescent="0.25"/>
  <cols>
    <col min="1" max="1" width="32.28515625" style="12" customWidth="1"/>
    <col min="2" max="2" width="8.85546875" style="12"/>
    <col min="3" max="3" width="10.28515625" style="12" customWidth="1"/>
    <col min="4" max="4" width="19.42578125" style="12" customWidth="1"/>
    <col min="5" max="5" width="19.7109375" style="12" customWidth="1"/>
    <col min="6" max="6" width="10.7109375" customWidth="1"/>
    <col min="7" max="16384" width="8.85546875" style="12"/>
  </cols>
  <sheetData>
    <row r="1" spans="1:10" ht="15.75" x14ac:dyDescent="0.25">
      <c r="A1" s="346" t="s">
        <v>965</v>
      </c>
      <c r="B1" s="346"/>
      <c r="C1" s="346"/>
      <c r="D1" s="346"/>
      <c r="E1" s="346"/>
    </row>
    <row r="2" spans="1:10" ht="43.15" customHeight="1" x14ac:dyDescent="0.3">
      <c r="A2" s="14" t="s">
        <v>35</v>
      </c>
      <c r="B2" s="14" t="s">
        <v>121</v>
      </c>
      <c r="C2" s="14" t="s">
        <v>55</v>
      </c>
      <c r="D2" s="14" t="s">
        <v>207</v>
      </c>
      <c r="E2" s="14" t="s">
        <v>37</v>
      </c>
    </row>
    <row r="3" spans="1:10" ht="14.45" customHeight="1" x14ac:dyDescent="0.3">
      <c r="A3" s="345" t="s">
        <v>202</v>
      </c>
      <c r="B3" s="345"/>
      <c r="C3" s="345"/>
      <c r="D3" s="345"/>
      <c r="E3" s="345"/>
    </row>
    <row r="4" spans="1:10" ht="14.45" x14ac:dyDescent="0.3">
      <c r="A4" s="17" t="s">
        <v>38</v>
      </c>
      <c r="B4" s="24">
        <v>8</v>
      </c>
      <c r="C4" s="219">
        <v>7.0877999999999997E-2</v>
      </c>
      <c r="D4" s="219">
        <v>2.3885659348697783</v>
      </c>
      <c r="E4" s="24" t="s">
        <v>1081</v>
      </c>
      <c r="J4" s="274"/>
    </row>
    <row r="5" spans="1:10" ht="14.45" x14ac:dyDescent="0.3">
      <c r="A5" s="17" t="s">
        <v>39</v>
      </c>
      <c r="B5" s="24">
        <v>19</v>
      </c>
      <c r="C5" s="220">
        <v>0.16833500000000001</v>
      </c>
      <c r="D5" s="220">
        <v>2.0047967399894695</v>
      </c>
      <c r="E5" s="63" t="s">
        <v>1081</v>
      </c>
      <c r="J5" s="274"/>
    </row>
    <row r="6" spans="1:10" ht="14.45" x14ac:dyDescent="0.3">
      <c r="A6" s="17" t="s">
        <v>40</v>
      </c>
      <c r="B6" s="24">
        <v>16</v>
      </c>
      <c r="C6" s="220">
        <v>0.14175599999999999</v>
      </c>
      <c r="D6" s="220">
        <v>2.8990391497118173</v>
      </c>
      <c r="E6" s="63" t="s">
        <v>1081</v>
      </c>
      <c r="J6" s="274"/>
    </row>
    <row r="7" spans="1:10" ht="14.45" x14ac:dyDescent="0.3">
      <c r="A7" s="17" t="s">
        <v>41</v>
      </c>
      <c r="B7" s="25">
        <v>2876</v>
      </c>
      <c r="C7" s="220">
        <v>25.480640000000001</v>
      </c>
      <c r="D7" s="220">
        <v>96.108925230865268</v>
      </c>
      <c r="E7" s="63" t="s">
        <v>1081</v>
      </c>
      <c r="J7" s="274"/>
    </row>
    <row r="8" spans="1:10" ht="14.45" x14ac:dyDescent="0.3">
      <c r="A8" s="17" t="s">
        <v>42</v>
      </c>
      <c r="B8" s="25">
        <v>8368</v>
      </c>
      <c r="C8" s="220">
        <v>74.138390000000001</v>
      </c>
      <c r="D8" s="220">
        <v>879.2</v>
      </c>
      <c r="E8" s="63" t="s">
        <v>1081</v>
      </c>
    </row>
    <row r="9" spans="1:10" ht="14.45" customHeight="1" x14ac:dyDescent="0.25">
      <c r="A9" s="345" t="s">
        <v>122</v>
      </c>
      <c r="B9" s="345"/>
      <c r="C9" s="345"/>
      <c r="D9" s="345"/>
      <c r="E9" s="345"/>
    </row>
    <row r="10" spans="1:10" x14ac:dyDescent="0.25">
      <c r="A10" s="17" t="s">
        <v>44</v>
      </c>
      <c r="B10" s="25">
        <v>5244</v>
      </c>
      <c r="C10" s="63">
        <f>B10/SUM(B10:B11)*100</f>
        <v>46.460529813059267</v>
      </c>
      <c r="D10" s="63">
        <v>180.6</v>
      </c>
      <c r="E10" s="63">
        <v>131</v>
      </c>
      <c r="G10" s="240"/>
    </row>
    <row r="11" spans="1:10" x14ac:dyDescent="0.25">
      <c r="A11" s="17" t="s">
        <v>45</v>
      </c>
      <c r="B11" s="25">
        <v>6043</v>
      </c>
      <c r="C11" s="63">
        <f>100-C10</f>
        <v>53.539470186940733</v>
      </c>
      <c r="D11" s="63">
        <v>210.2</v>
      </c>
      <c r="E11" s="63">
        <v>183.6</v>
      </c>
    </row>
    <row r="12" spans="1:10" ht="14.45" customHeight="1" x14ac:dyDescent="0.25">
      <c r="A12" s="345" t="s">
        <v>123</v>
      </c>
      <c r="B12" s="345"/>
      <c r="C12" s="345"/>
      <c r="D12" s="345"/>
      <c r="E12" s="345"/>
      <c r="I12" s="240"/>
    </row>
    <row r="13" spans="1:10" ht="14.45" x14ac:dyDescent="0.3">
      <c r="A13" s="17" t="s">
        <v>47</v>
      </c>
      <c r="B13" s="25">
        <v>10368</v>
      </c>
      <c r="C13" s="63">
        <v>91.857889999999998</v>
      </c>
      <c r="D13" s="63">
        <v>218.3</v>
      </c>
      <c r="E13" s="63">
        <v>152.19999999999999</v>
      </c>
    </row>
    <row r="14" spans="1:10" ht="14.45" x14ac:dyDescent="0.3">
      <c r="A14" s="17" t="s">
        <v>57</v>
      </c>
      <c r="B14" s="24">
        <v>565</v>
      </c>
      <c r="C14" s="63">
        <v>5.0057590000000003</v>
      </c>
      <c r="D14" s="63">
        <v>141.4</v>
      </c>
      <c r="E14" s="63">
        <v>213.6</v>
      </c>
    </row>
    <row r="15" spans="1:10" ht="14.45" x14ac:dyDescent="0.3">
      <c r="A15" s="17" t="s">
        <v>56</v>
      </c>
      <c r="B15" s="24">
        <v>83</v>
      </c>
      <c r="C15" s="63">
        <v>0.73535899999999998</v>
      </c>
      <c r="D15" s="63">
        <v>145.19999999999999</v>
      </c>
      <c r="E15" s="63">
        <v>169.2</v>
      </c>
    </row>
    <row r="16" spans="1:10" ht="14.45" x14ac:dyDescent="0.3">
      <c r="A16" s="17" t="s">
        <v>181</v>
      </c>
      <c r="B16" s="24">
        <v>80</v>
      </c>
      <c r="C16" s="63">
        <v>0.70877999999999997</v>
      </c>
      <c r="D16" s="63">
        <v>45.8</v>
      </c>
      <c r="E16" s="63">
        <v>92.6</v>
      </c>
    </row>
    <row r="17" spans="1:5" s="12" customFormat="1" ht="14.45" x14ac:dyDescent="0.3">
      <c r="A17" s="17" t="s">
        <v>48</v>
      </c>
      <c r="B17" s="24">
        <v>183</v>
      </c>
      <c r="C17" s="63">
        <v>1.6213340000000001</v>
      </c>
      <c r="D17" s="63">
        <v>46</v>
      </c>
      <c r="E17" s="63">
        <v>111.8</v>
      </c>
    </row>
    <row r="18" spans="1:5" s="12" customFormat="1" ht="14.45" customHeight="1" x14ac:dyDescent="0.25">
      <c r="A18" s="345" t="s">
        <v>124</v>
      </c>
      <c r="B18" s="345"/>
      <c r="C18" s="345"/>
      <c r="D18" s="345"/>
      <c r="E18" s="345"/>
    </row>
    <row r="19" spans="1:5" s="12" customFormat="1" ht="14.45" x14ac:dyDescent="0.3">
      <c r="A19" s="17" t="s">
        <v>50</v>
      </c>
      <c r="B19" s="25">
        <v>2467</v>
      </c>
      <c r="C19" s="63">
        <v>21.85894</v>
      </c>
      <c r="D19" s="63">
        <v>198</v>
      </c>
      <c r="E19" s="63">
        <v>146.83086489999999</v>
      </c>
    </row>
    <row r="20" spans="1:5" s="12" customFormat="1" ht="14.45" x14ac:dyDescent="0.3">
      <c r="A20" s="17" t="s">
        <v>51</v>
      </c>
      <c r="B20" s="25">
        <v>1105</v>
      </c>
      <c r="C20" s="63">
        <v>9.7908910000000002</v>
      </c>
      <c r="D20" s="63">
        <v>226.3</v>
      </c>
      <c r="E20" s="63">
        <v>149.1403957</v>
      </c>
    </row>
    <row r="21" spans="1:5" s="12" customFormat="1" x14ac:dyDescent="0.25">
      <c r="A21" s="17" t="s">
        <v>52</v>
      </c>
      <c r="B21" s="25">
        <v>3985</v>
      </c>
      <c r="C21" s="63">
        <v>35.309229999999999</v>
      </c>
      <c r="D21" s="63">
        <v>187.9</v>
      </c>
      <c r="E21" s="63">
        <v>157.29836370000001</v>
      </c>
    </row>
    <row r="22" spans="1:5" s="12" customFormat="1" x14ac:dyDescent="0.25">
      <c r="A22" s="17" t="s">
        <v>53</v>
      </c>
      <c r="B22" s="25">
        <v>2063</v>
      </c>
      <c r="C22" s="63">
        <v>18.27928</v>
      </c>
      <c r="D22" s="63">
        <v>181.8</v>
      </c>
      <c r="E22" s="63">
        <v>148.3795149</v>
      </c>
    </row>
    <row r="23" spans="1:5" s="12" customFormat="1" x14ac:dyDescent="0.25">
      <c r="A23" s="17" t="s">
        <v>54</v>
      </c>
      <c r="B23" s="25">
        <v>1666</v>
      </c>
      <c r="C23" s="63">
        <v>14.761649999999999</v>
      </c>
      <c r="D23" s="63">
        <v>211.2</v>
      </c>
      <c r="E23" s="63">
        <v>163.21263020000001</v>
      </c>
    </row>
    <row r="24" spans="1:5" s="12" customFormat="1" x14ac:dyDescent="0.25">
      <c r="A24" s="30" t="s">
        <v>189</v>
      </c>
    </row>
    <row r="26" spans="1:5" s="12" customFormat="1" x14ac:dyDescent="0.25">
      <c r="C26" s="48"/>
    </row>
    <row r="27" spans="1:5" s="12" customFormat="1" x14ac:dyDescent="0.25">
      <c r="B27" s="178"/>
      <c r="C27" s="50"/>
    </row>
    <row r="28" spans="1:5" s="12" customFormat="1" x14ac:dyDescent="0.25">
      <c r="B28" s="178"/>
      <c r="C28" s="50"/>
    </row>
    <row r="29" spans="1:5" s="12" customFormat="1" x14ac:dyDescent="0.25">
      <c r="B29" s="178"/>
      <c r="C29" s="50"/>
    </row>
  </sheetData>
  <mergeCells count="5">
    <mergeCell ref="A9:E9"/>
    <mergeCell ref="A12:E12"/>
    <mergeCell ref="A18:E18"/>
    <mergeCell ref="A1:E1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27"/>
  <sheetViews>
    <sheetView zoomScale="145" zoomScaleNormal="145" workbookViewId="0">
      <selection activeCell="C34" sqref="C34"/>
    </sheetView>
  </sheetViews>
  <sheetFormatPr defaultRowHeight="15" x14ac:dyDescent="0.25"/>
  <cols>
    <col min="1" max="1" width="10.28515625" bestFit="1" customWidth="1"/>
  </cols>
  <sheetData>
    <row r="1" spans="1:12" ht="15.6" x14ac:dyDescent="0.3">
      <c r="A1" s="326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2" ht="14.45" x14ac:dyDescent="0.3">
      <c r="A2" s="80" t="s">
        <v>13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</row>
    <row r="3" spans="1:12" s="88" customFormat="1" ht="14.45" x14ac:dyDescent="0.3">
      <c r="A3" s="3" t="s">
        <v>2</v>
      </c>
      <c r="B3" s="87">
        <v>46526</v>
      </c>
      <c r="C3" s="87">
        <v>45598</v>
      </c>
      <c r="D3" s="87">
        <v>47212</v>
      </c>
      <c r="E3" s="87">
        <v>48100</v>
      </c>
      <c r="F3" s="87">
        <v>48225</v>
      </c>
      <c r="G3" s="87">
        <v>49917</v>
      </c>
      <c r="H3" s="87">
        <v>50137</v>
      </c>
      <c r="I3" s="87">
        <v>51251</v>
      </c>
      <c r="J3" s="87">
        <v>51788</v>
      </c>
      <c r="K3" s="87">
        <v>52679</v>
      </c>
      <c r="L3" s="261"/>
    </row>
    <row r="4" spans="1:12" ht="14.45" x14ac:dyDescent="0.3">
      <c r="A4" s="84" t="s">
        <v>1</v>
      </c>
      <c r="B4" s="57">
        <v>719.6</v>
      </c>
      <c r="C4" s="57">
        <v>704</v>
      </c>
      <c r="D4" s="57">
        <v>717.5</v>
      </c>
      <c r="E4" s="57">
        <v>717.4</v>
      </c>
      <c r="F4" s="57">
        <v>706.6</v>
      </c>
      <c r="G4" s="57">
        <v>720</v>
      </c>
      <c r="H4" s="57">
        <v>711</v>
      </c>
      <c r="I4" s="57">
        <v>716.4</v>
      </c>
      <c r="J4" s="57">
        <v>725.2</v>
      </c>
      <c r="K4" s="57">
        <v>724</v>
      </c>
    </row>
    <row r="5" spans="1:12" s="12" customFormat="1" ht="14.45" x14ac:dyDescent="0.3">
      <c r="A5" s="84" t="s">
        <v>190</v>
      </c>
      <c r="B5" s="57">
        <v>709.8</v>
      </c>
      <c r="C5" s="57">
        <v>694.3</v>
      </c>
      <c r="D5" s="57">
        <v>707.7</v>
      </c>
      <c r="E5" s="57">
        <v>707.6</v>
      </c>
      <c r="F5" s="57">
        <v>696.9</v>
      </c>
      <c r="G5" s="57">
        <v>710.2</v>
      </c>
      <c r="H5" s="57">
        <v>701.3</v>
      </c>
      <c r="I5" s="57">
        <v>706.7</v>
      </c>
      <c r="J5" s="57">
        <v>715.5</v>
      </c>
      <c r="K5" s="57">
        <v>911.6</v>
      </c>
    </row>
    <row r="6" spans="1:12" s="12" customFormat="1" ht="14.45" x14ac:dyDescent="0.3">
      <c r="A6" s="84" t="s">
        <v>191</v>
      </c>
      <c r="B6" s="57">
        <v>729.4</v>
      </c>
      <c r="C6" s="57">
        <v>713.7</v>
      </c>
      <c r="D6" s="57">
        <v>727.3</v>
      </c>
      <c r="E6" s="57">
        <v>727.2</v>
      </c>
      <c r="F6" s="57">
        <v>716.3</v>
      </c>
      <c r="G6" s="57">
        <v>729.8</v>
      </c>
      <c r="H6" s="57">
        <v>720.7</v>
      </c>
      <c r="I6" s="57">
        <v>726.1</v>
      </c>
      <c r="J6" s="57">
        <v>734.9</v>
      </c>
      <c r="K6" s="57">
        <v>714.3</v>
      </c>
    </row>
    <row r="7" spans="1:12" ht="14.45" x14ac:dyDescent="0.3">
      <c r="A7" s="85" t="s">
        <v>16</v>
      </c>
      <c r="B7" s="188">
        <v>774.9</v>
      </c>
      <c r="C7" s="188">
        <v>749.6</v>
      </c>
      <c r="D7" s="188">
        <v>747</v>
      </c>
      <c r="E7" s="188">
        <v>741.3</v>
      </c>
      <c r="F7" s="188">
        <v>732.8</v>
      </c>
      <c r="G7" s="188">
        <v>731.9</v>
      </c>
      <c r="H7" s="188">
        <v>724.7</v>
      </c>
      <c r="I7" s="188">
        <v>733.1</v>
      </c>
      <c r="J7" s="188">
        <v>728.8</v>
      </c>
      <c r="K7" s="188" t="s">
        <v>795</v>
      </c>
    </row>
    <row r="8" spans="1:12" ht="14.45" x14ac:dyDescent="0.3">
      <c r="A8" s="27" t="s">
        <v>189</v>
      </c>
    </row>
    <row r="10" spans="1:12" ht="14.45" x14ac:dyDescent="0.3">
      <c r="A10" s="324" t="s">
        <v>794</v>
      </c>
      <c r="B10" s="325"/>
      <c r="C10" s="325"/>
      <c r="D10" s="325"/>
      <c r="E10" s="325"/>
      <c r="F10" s="325"/>
      <c r="G10" s="325"/>
      <c r="H10" s="325"/>
      <c r="I10" s="325"/>
      <c r="J10" s="325"/>
    </row>
    <row r="13" spans="1:12" ht="14.45" x14ac:dyDescent="0.3">
      <c r="A13" s="12"/>
      <c r="G13" s="12"/>
      <c r="H13" s="12"/>
      <c r="I13" s="12"/>
      <c r="J13" s="12"/>
      <c r="K13" s="12"/>
      <c r="L13" s="12"/>
    </row>
    <row r="14" spans="1:12" ht="14.45" x14ac:dyDescent="0.3">
      <c r="A14" s="12"/>
      <c r="G14" s="12"/>
      <c r="H14" s="12"/>
      <c r="I14" s="12"/>
      <c r="J14" s="12"/>
      <c r="K14" s="12"/>
      <c r="L14" s="12"/>
    </row>
    <row r="15" spans="1:12" ht="14.45" x14ac:dyDescent="0.3">
      <c r="A15" s="12"/>
    </row>
    <row r="16" spans="1:12" ht="14.45" x14ac:dyDescent="0.3">
      <c r="A16" s="12"/>
    </row>
    <row r="17" spans="1:1" ht="14.45" x14ac:dyDescent="0.3">
      <c r="A17" s="12"/>
    </row>
    <row r="18" spans="1:1" ht="14.45" x14ac:dyDescent="0.3">
      <c r="A18" s="12"/>
    </row>
    <row r="19" spans="1:1" x14ac:dyDescent="0.25">
      <c r="A19" s="12"/>
    </row>
    <row r="20" spans="1:1" x14ac:dyDescent="0.25">
      <c r="A20" s="12"/>
    </row>
    <row r="21" spans="1:1" x14ac:dyDescent="0.25">
      <c r="A21" s="12"/>
    </row>
    <row r="22" spans="1:1" x14ac:dyDescent="0.25">
      <c r="A22" s="12"/>
    </row>
    <row r="23" spans="1:1" x14ac:dyDescent="0.25">
      <c r="A23" s="12"/>
    </row>
    <row r="24" spans="1:1" x14ac:dyDescent="0.25">
      <c r="A24" s="12"/>
    </row>
    <row r="25" spans="1:1" x14ac:dyDescent="0.25">
      <c r="A25" s="12"/>
    </row>
    <row r="26" spans="1:1" x14ac:dyDescent="0.25">
      <c r="A26" s="12"/>
    </row>
    <row r="27" spans="1:1" x14ac:dyDescent="0.25">
      <c r="A27" s="12"/>
    </row>
  </sheetData>
  <mergeCells count="2">
    <mergeCell ref="A10:J10"/>
    <mergeCell ref="A1:K1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E13"/>
  <sheetViews>
    <sheetView zoomScale="115" zoomScaleNormal="115" workbookViewId="0">
      <selection activeCell="K40" sqref="K40"/>
    </sheetView>
  </sheetViews>
  <sheetFormatPr defaultColWidth="8.85546875" defaultRowHeight="15" x14ac:dyDescent="0.25"/>
  <cols>
    <col min="1" max="1" width="32.28515625" style="309" customWidth="1"/>
    <col min="2" max="2" width="8.85546875" style="309"/>
    <col min="3" max="3" width="10.28515625" style="309" customWidth="1"/>
    <col min="4" max="4" width="19.42578125" style="309" customWidth="1"/>
    <col min="5" max="5" width="19.7109375" style="309" customWidth="1"/>
    <col min="6" max="6" width="10.7109375" style="309" customWidth="1"/>
    <col min="7" max="16384" width="8.85546875" style="309"/>
  </cols>
  <sheetData>
    <row r="1" spans="1:5" ht="15.75" x14ac:dyDescent="0.25">
      <c r="A1" s="346" t="s">
        <v>1140</v>
      </c>
      <c r="B1" s="346"/>
      <c r="C1" s="346"/>
      <c r="D1" s="346"/>
      <c r="E1" s="346"/>
    </row>
    <row r="2" spans="1:5" ht="43.15" customHeight="1" x14ac:dyDescent="0.25">
      <c r="A2" s="308" t="s">
        <v>1141</v>
      </c>
      <c r="B2" s="308" t="s">
        <v>121</v>
      </c>
      <c r="C2" s="308" t="s">
        <v>55</v>
      </c>
      <c r="D2" s="308" t="s">
        <v>207</v>
      </c>
      <c r="E2" s="308" t="s">
        <v>37</v>
      </c>
    </row>
    <row r="3" spans="1:5" x14ac:dyDescent="0.25">
      <c r="A3" s="17" t="s">
        <v>47</v>
      </c>
      <c r="B3" s="25">
        <v>10368</v>
      </c>
      <c r="C3" s="63">
        <v>91.857889999999998</v>
      </c>
      <c r="D3" s="63">
        <v>218.3</v>
      </c>
      <c r="E3" s="63">
        <v>152.19999999999999</v>
      </c>
    </row>
    <row r="4" spans="1:5" x14ac:dyDescent="0.25">
      <c r="A4" s="17" t="s">
        <v>57</v>
      </c>
      <c r="B4" s="24">
        <v>565</v>
      </c>
      <c r="C4" s="63">
        <v>5.0057590000000003</v>
      </c>
      <c r="D4" s="63">
        <v>141.4</v>
      </c>
      <c r="E4" s="63">
        <v>213.6</v>
      </c>
    </row>
    <row r="5" spans="1:5" x14ac:dyDescent="0.25">
      <c r="A5" s="17" t="s">
        <v>56</v>
      </c>
      <c r="B5" s="24">
        <v>83</v>
      </c>
      <c r="C5" s="63">
        <v>0.73535899999999998</v>
      </c>
      <c r="D5" s="63">
        <v>145.19999999999999</v>
      </c>
      <c r="E5" s="63">
        <v>169.2</v>
      </c>
    </row>
    <row r="6" spans="1:5" ht="30" x14ac:dyDescent="0.25">
      <c r="A6" s="17" t="s">
        <v>181</v>
      </c>
      <c r="B6" s="24">
        <v>80</v>
      </c>
      <c r="C6" s="63">
        <v>0.70877999999999997</v>
      </c>
      <c r="D6" s="63">
        <v>45.8</v>
      </c>
      <c r="E6" s="63">
        <v>92.6</v>
      </c>
    </row>
    <row r="7" spans="1:5" x14ac:dyDescent="0.25">
      <c r="A7" s="17" t="s">
        <v>48</v>
      </c>
      <c r="B7" s="24">
        <v>183</v>
      </c>
      <c r="C7" s="63">
        <v>1.6213340000000001</v>
      </c>
      <c r="D7" s="63">
        <v>46</v>
      </c>
      <c r="E7" s="63">
        <v>111.8</v>
      </c>
    </row>
    <row r="8" spans="1:5" x14ac:dyDescent="0.25">
      <c r="A8" s="309" t="s">
        <v>189</v>
      </c>
    </row>
    <row r="11" spans="1:5" x14ac:dyDescent="0.25">
      <c r="B11" s="178"/>
      <c r="C11" s="50"/>
    </row>
    <row r="12" spans="1:5" x14ac:dyDescent="0.25">
      <c r="B12" s="178"/>
      <c r="C12" s="50"/>
    </row>
    <row r="13" spans="1:5" x14ac:dyDescent="0.25">
      <c r="B13" s="178"/>
      <c r="C13" s="50"/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S20"/>
  <sheetViews>
    <sheetView zoomScale="175" zoomScaleNormal="175" workbookViewId="0">
      <selection activeCell="F28" sqref="F28"/>
    </sheetView>
  </sheetViews>
  <sheetFormatPr defaultColWidth="8.85546875" defaultRowHeight="15" x14ac:dyDescent="0.25"/>
  <cols>
    <col min="1" max="1" width="27.140625" style="4" bestFit="1" customWidth="1"/>
    <col min="2" max="10" width="11" style="4" customWidth="1"/>
    <col min="11" max="11" width="11" style="224" customWidth="1"/>
    <col min="12" max="16384" width="8.85546875" style="4"/>
  </cols>
  <sheetData>
    <row r="1" spans="1:11" ht="15.6" customHeight="1" x14ac:dyDescent="0.25">
      <c r="A1" s="352" t="s">
        <v>1142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4.45" x14ac:dyDescent="0.3">
      <c r="A2" s="101" t="s">
        <v>28</v>
      </c>
      <c r="B2" s="101">
        <v>2008</v>
      </c>
      <c r="C2" s="101">
        <v>2009</v>
      </c>
      <c r="D2" s="101">
        <v>2010</v>
      </c>
      <c r="E2" s="101">
        <v>2011</v>
      </c>
      <c r="F2" s="101">
        <v>2012</v>
      </c>
      <c r="G2" s="101">
        <v>2013</v>
      </c>
      <c r="H2" s="101">
        <v>2014</v>
      </c>
      <c r="I2" s="101">
        <v>2015</v>
      </c>
      <c r="J2" s="101">
        <v>2016</v>
      </c>
      <c r="K2" s="101">
        <v>2017</v>
      </c>
    </row>
    <row r="3" spans="1:11" ht="15.75" x14ac:dyDescent="0.25">
      <c r="A3" s="338" t="s">
        <v>15</v>
      </c>
      <c r="B3" s="339"/>
      <c r="C3" s="339"/>
      <c r="D3" s="339"/>
      <c r="E3" s="339"/>
      <c r="F3" s="339"/>
      <c r="G3" s="339"/>
      <c r="H3" s="339"/>
      <c r="I3" s="339"/>
      <c r="J3" s="339"/>
      <c r="K3" s="339"/>
    </row>
    <row r="4" spans="1:11" ht="14.45" x14ac:dyDescent="0.3">
      <c r="A4" s="110" t="s">
        <v>18</v>
      </c>
      <c r="B4" s="60">
        <v>1560</v>
      </c>
      <c r="C4" s="60">
        <v>1626</v>
      </c>
      <c r="D4" s="60">
        <v>1612</v>
      </c>
      <c r="E4" s="60">
        <v>1627</v>
      </c>
      <c r="F4" s="60">
        <v>1589</v>
      </c>
      <c r="G4" s="60">
        <v>1572</v>
      </c>
      <c r="H4" s="60">
        <v>1585</v>
      </c>
      <c r="I4" s="60">
        <v>1570</v>
      </c>
      <c r="J4" s="60">
        <v>1499</v>
      </c>
      <c r="K4" s="60">
        <v>1491</v>
      </c>
    </row>
    <row r="5" spans="1:11" ht="14.45" x14ac:dyDescent="0.3">
      <c r="A5" s="148" t="s">
        <v>19</v>
      </c>
      <c r="B5" s="60">
        <v>752</v>
      </c>
      <c r="C5" s="60">
        <v>742</v>
      </c>
      <c r="D5" s="60">
        <v>740</v>
      </c>
      <c r="E5" s="60">
        <v>696</v>
      </c>
      <c r="F5" s="60">
        <v>747</v>
      </c>
      <c r="G5" s="60">
        <v>738</v>
      </c>
      <c r="H5" s="60">
        <v>698</v>
      </c>
      <c r="I5" s="60">
        <v>690</v>
      </c>
      <c r="J5" s="60">
        <v>704</v>
      </c>
      <c r="K5" s="60">
        <v>721</v>
      </c>
    </row>
    <row r="6" spans="1:11" ht="14.45" x14ac:dyDescent="0.3">
      <c r="A6" s="112" t="s">
        <v>20</v>
      </c>
      <c r="B6" s="60">
        <v>630</v>
      </c>
      <c r="C6" s="60">
        <v>587</v>
      </c>
      <c r="D6" s="60">
        <v>622</v>
      </c>
      <c r="E6" s="60">
        <v>622</v>
      </c>
      <c r="F6" s="60">
        <v>563</v>
      </c>
      <c r="G6" s="60">
        <v>607</v>
      </c>
      <c r="H6" s="60">
        <v>571</v>
      </c>
      <c r="I6" s="60">
        <v>607</v>
      </c>
      <c r="J6" s="60">
        <v>610</v>
      </c>
      <c r="K6" s="60">
        <v>640</v>
      </c>
    </row>
    <row r="7" spans="1:11" ht="14.45" x14ac:dyDescent="0.3">
      <c r="A7" s="113" t="s">
        <v>21</v>
      </c>
      <c r="B7" s="60">
        <v>509</v>
      </c>
      <c r="C7" s="60">
        <v>460</v>
      </c>
      <c r="D7" s="60">
        <v>491</v>
      </c>
      <c r="E7" s="60">
        <v>533</v>
      </c>
      <c r="F7" s="60">
        <v>453</v>
      </c>
      <c r="G7" s="60">
        <v>483</v>
      </c>
      <c r="H7" s="60">
        <v>464</v>
      </c>
      <c r="I7" s="60">
        <v>503</v>
      </c>
      <c r="J7" s="60">
        <v>504</v>
      </c>
      <c r="K7" s="60">
        <v>462</v>
      </c>
    </row>
    <row r="8" spans="1:11" ht="14.45" x14ac:dyDescent="0.3">
      <c r="A8" s="114" t="s">
        <v>22</v>
      </c>
      <c r="B8" s="60">
        <v>397</v>
      </c>
      <c r="C8" s="60">
        <v>381</v>
      </c>
      <c r="D8" s="60">
        <v>398</v>
      </c>
      <c r="E8" s="60">
        <v>442</v>
      </c>
      <c r="F8" s="60">
        <v>404</v>
      </c>
      <c r="G8" s="60">
        <v>440</v>
      </c>
      <c r="H8" s="60">
        <v>445</v>
      </c>
      <c r="I8" s="60">
        <v>469</v>
      </c>
      <c r="J8" s="60">
        <v>520</v>
      </c>
      <c r="K8" s="60">
        <v>482</v>
      </c>
    </row>
    <row r="9" spans="1:11" ht="15.75" x14ac:dyDescent="0.25">
      <c r="A9" s="338" t="s">
        <v>14</v>
      </c>
      <c r="B9" s="339"/>
      <c r="C9" s="339"/>
      <c r="D9" s="339"/>
      <c r="E9" s="339"/>
      <c r="F9" s="339"/>
      <c r="G9" s="339"/>
      <c r="H9" s="339"/>
      <c r="I9" s="339"/>
      <c r="J9" s="339"/>
      <c r="K9" s="339"/>
    </row>
    <row r="10" spans="1:11" ht="14.45" x14ac:dyDescent="0.3">
      <c r="A10" s="110" t="s">
        <v>18</v>
      </c>
      <c r="B10" s="60">
        <v>1332</v>
      </c>
      <c r="C10" s="60">
        <v>1256</v>
      </c>
      <c r="D10" s="60">
        <v>1355</v>
      </c>
      <c r="E10" s="60">
        <v>1467</v>
      </c>
      <c r="F10" s="60">
        <v>1317</v>
      </c>
      <c r="G10" s="60">
        <v>1351</v>
      </c>
      <c r="H10" s="60">
        <v>1344</v>
      </c>
      <c r="I10" s="60">
        <v>1300</v>
      </c>
      <c r="J10" s="60">
        <v>1290</v>
      </c>
      <c r="K10" s="60">
        <v>1302</v>
      </c>
    </row>
    <row r="11" spans="1:11" ht="14.45" x14ac:dyDescent="0.3">
      <c r="A11" s="115" t="s">
        <v>23</v>
      </c>
      <c r="B11" s="60">
        <v>715</v>
      </c>
      <c r="C11" s="60">
        <v>757</v>
      </c>
      <c r="D11" s="60">
        <v>764</v>
      </c>
      <c r="E11" s="60">
        <v>781</v>
      </c>
      <c r="F11" s="60">
        <v>752</v>
      </c>
      <c r="G11" s="60">
        <v>761</v>
      </c>
      <c r="H11" s="60">
        <v>733</v>
      </c>
      <c r="I11" s="60">
        <v>717</v>
      </c>
      <c r="J11" s="60">
        <v>735</v>
      </c>
      <c r="K11" s="60">
        <v>677</v>
      </c>
    </row>
    <row r="12" spans="1:11" ht="14.45" x14ac:dyDescent="0.3">
      <c r="A12" s="116" t="s">
        <v>1083</v>
      </c>
      <c r="B12" s="60">
        <v>561</v>
      </c>
      <c r="C12" s="60">
        <v>525</v>
      </c>
      <c r="D12" s="60">
        <v>539</v>
      </c>
      <c r="E12" s="60">
        <v>570</v>
      </c>
      <c r="F12" s="60">
        <v>552</v>
      </c>
      <c r="G12" s="60">
        <v>516</v>
      </c>
      <c r="H12" s="60">
        <v>546</v>
      </c>
      <c r="I12" s="60">
        <v>601</v>
      </c>
      <c r="J12" s="60">
        <v>600</v>
      </c>
      <c r="K12" s="60">
        <v>574</v>
      </c>
    </row>
    <row r="13" spans="1:11" ht="14.45" x14ac:dyDescent="0.3">
      <c r="A13" s="111" t="s">
        <v>19</v>
      </c>
      <c r="B13" s="60">
        <v>563</v>
      </c>
      <c r="C13" s="60">
        <v>551</v>
      </c>
      <c r="D13" s="60">
        <v>587</v>
      </c>
      <c r="E13" s="60">
        <v>573</v>
      </c>
      <c r="F13" s="60">
        <v>548</v>
      </c>
      <c r="G13" s="60">
        <v>571</v>
      </c>
      <c r="H13" s="60">
        <v>524</v>
      </c>
      <c r="I13" s="60">
        <v>544</v>
      </c>
      <c r="J13" s="60">
        <v>549</v>
      </c>
      <c r="K13" s="60">
        <v>549</v>
      </c>
    </row>
    <row r="14" spans="1:11" ht="14.45" x14ac:dyDescent="0.3">
      <c r="A14" s="113" t="s">
        <v>21</v>
      </c>
      <c r="B14" s="60">
        <v>500</v>
      </c>
      <c r="C14" s="60">
        <v>457</v>
      </c>
      <c r="D14" s="60">
        <v>454</v>
      </c>
      <c r="E14" s="60">
        <v>453</v>
      </c>
      <c r="F14" s="60">
        <v>487</v>
      </c>
      <c r="G14" s="60">
        <v>488</v>
      </c>
      <c r="H14" s="60">
        <v>485</v>
      </c>
      <c r="I14" s="60">
        <v>423</v>
      </c>
      <c r="J14" s="60">
        <v>452</v>
      </c>
      <c r="K14" s="60">
        <v>447</v>
      </c>
    </row>
    <row r="15" spans="1:11" ht="14.65" x14ac:dyDescent="0.35">
      <c r="A15" s="114" t="s">
        <v>22</v>
      </c>
      <c r="B15" s="60">
        <v>428</v>
      </c>
      <c r="C15" s="60">
        <v>409</v>
      </c>
      <c r="D15" s="60">
        <v>406</v>
      </c>
      <c r="E15" s="60">
        <v>386</v>
      </c>
      <c r="F15" s="60">
        <v>445</v>
      </c>
      <c r="G15" s="60">
        <v>444</v>
      </c>
      <c r="H15" s="60">
        <v>437</v>
      </c>
      <c r="I15" s="60">
        <v>457</v>
      </c>
      <c r="J15" s="60">
        <v>438</v>
      </c>
      <c r="K15" s="60">
        <v>436</v>
      </c>
    </row>
    <row r="16" spans="1:11" x14ac:dyDescent="0.25">
      <c r="A16" s="30" t="s">
        <v>189</v>
      </c>
      <c r="B16"/>
      <c r="C16"/>
      <c r="D16"/>
      <c r="E16"/>
      <c r="F16"/>
      <c r="G16"/>
      <c r="H16"/>
      <c r="I16"/>
      <c r="J16"/>
      <c r="K16" s="178"/>
    </row>
    <row r="17" spans="1:19" x14ac:dyDescent="0.25">
      <c r="A17"/>
      <c r="B17"/>
      <c r="C17"/>
      <c r="D17"/>
      <c r="E17"/>
      <c r="F17"/>
      <c r="G17"/>
      <c r="H17"/>
      <c r="I17"/>
      <c r="J17"/>
    </row>
    <row r="18" spans="1:19" x14ac:dyDescent="0.25">
      <c r="A18"/>
      <c r="B18"/>
      <c r="C18"/>
      <c r="D18"/>
      <c r="E18"/>
      <c r="F18"/>
      <c r="G18"/>
      <c r="H18"/>
      <c r="I18"/>
      <c r="J18"/>
    </row>
    <row r="19" spans="1:19" x14ac:dyDescent="0.25">
      <c r="A19"/>
      <c r="B19"/>
      <c r="C19"/>
      <c r="D19"/>
      <c r="E19"/>
      <c r="F19"/>
      <c r="G19"/>
      <c r="H19"/>
      <c r="I19"/>
      <c r="J19"/>
      <c r="M19"/>
      <c r="N19"/>
      <c r="O19"/>
      <c r="P19"/>
      <c r="Q19"/>
      <c r="R19"/>
      <c r="S19"/>
    </row>
    <row r="20" spans="1:19" x14ac:dyDescent="0.25">
      <c r="G20" s="178"/>
    </row>
  </sheetData>
  <mergeCells count="3">
    <mergeCell ref="A3:K3"/>
    <mergeCell ref="A1:K1"/>
    <mergeCell ref="A9:K9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G37"/>
  <sheetViews>
    <sheetView zoomScaleNormal="100" workbookViewId="0">
      <selection activeCell="E8" sqref="E8"/>
    </sheetView>
  </sheetViews>
  <sheetFormatPr defaultColWidth="8.85546875" defaultRowHeight="15" x14ac:dyDescent="0.25"/>
  <cols>
    <col min="1" max="1" width="24.28515625" style="12" customWidth="1"/>
    <col min="2" max="6" width="14.85546875" style="12" customWidth="1"/>
    <col min="7" max="16384" width="8.85546875" style="12"/>
  </cols>
  <sheetData>
    <row r="1" spans="1:7" ht="15.75" x14ac:dyDescent="0.25">
      <c r="A1" s="337" t="s">
        <v>970</v>
      </c>
      <c r="B1" s="337"/>
      <c r="C1" s="337"/>
      <c r="D1" s="337"/>
      <c r="E1" s="337"/>
      <c r="F1" s="337"/>
    </row>
    <row r="2" spans="1:7" ht="23.45" customHeight="1" x14ac:dyDescent="0.25">
      <c r="A2" s="347" t="s">
        <v>170</v>
      </c>
      <c r="B2" s="347" t="s">
        <v>15</v>
      </c>
      <c r="C2" s="347"/>
      <c r="D2" s="347" t="s">
        <v>14</v>
      </c>
      <c r="E2" s="347"/>
      <c r="F2" s="347" t="s">
        <v>166</v>
      </c>
    </row>
    <row r="3" spans="1:7" ht="14.45" customHeight="1" x14ac:dyDescent="0.25">
      <c r="A3" s="347"/>
      <c r="B3" s="14" t="s">
        <v>137</v>
      </c>
      <c r="C3" s="14" t="s">
        <v>138</v>
      </c>
      <c r="D3" s="14" t="s">
        <v>137</v>
      </c>
      <c r="E3" s="14" t="s">
        <v>138</v>
      </c>
      <c r="F3" s="347"/>
    </row>
    <row r="4" spans="1:7" ht="14.45" x14ac:dyDescent="0.3">
      <c r="A4" s="17" t="s">
        <v>18</v>
      </c>
      <c r="B4" s="19">
        <v>1491</v>
      </c>
      <c r="C4" s="26">
        <v>24.673179999999999</v>
      </c>
      <c r="D4" s="19">
        <v>1302</v>
      </c>
      <c r="E4" s="26">
        <v>24.828379999999999</v>
      </c>
      <c r="F4" s="19">
        <v>2793</v>
      </c>
      <c r="G4" s="269"/>
    </row>
    <row r="5" spans="1:7" ht="14.45" x14ac:dyDescent="0.3">
      <c r="A5" s="17" t="s">
        <v>19</v>
      </c>
      <c r="B5" s="19">
        <v>721</v>
      </c>
      <c r="C5" s="26">
        <v>11.93116</v>
      </c>
      <c r="D5" s="19">
        <v>549</v>
      </c>
      <c r="E5" s="26">
        <v>10.469110000000001</v>
      </c>
      <c r="F5" s="19">
        <v>1270</v>
      </c>
      <c r="G5" s="269"/>
    </row>
    <row r="6" spans="1:7" ht="14.45" x14ac:dyDescent="0.3">
      <c r="A6" s="17" t="s">
        <v>22</v>
      </c>
      <c r="B6" s="19">
        <v>482</v>
      </c>
      <c r="C6" s="26">
        <v>7.9761709999999999</v>
      </c>
      <c r="D6" s="19">
        <v>436</v>
      </c>
      <c r="E6" s="26">
        <v>8.3142639999999997</v>
      </c>
      <c r="F6" s="19">
        <v>918</v>
      </c>
      <c r="G6" s="269"/>
    </row>
    <row r="7" spans="1:7" ht="14.45" x14ac:dyDescent="0.3">
      <c r="A7" s="17" t="s">
        <v>21</v>
      </c>
      <c r="B7" s="19">
        <v>462</v>
      </c>
      <c r="C7" s="26">
        <v>7.6452090000000004</v>
      </c>
      <c r="D7" s="19">
        <v>447</v>
      </c>
      <c r="E7" s="26">
        <v>8.5240270000000002</v>
      </c>
      <c r="F7" s="19">
        <v>909</v>
      </c>
      <c r="G7" s="269"/>
    </row>
    <row r="8" spans="1:7" ht="14.45" customHeight="1" x14ac:dyDescent="0.3">
      <c r="A8" s="17" t="s">
        <v>23</v>
      </c>
      <c r="B8" s="19">
        <v>8</v>
      </c>
      <c r="C8" s="26">
        <v>0.132385</v>
      </c>
      <c r="D8" s="51">
        <v>677</v>
      </c>
      <c r="E8" s="52">
        <v>12.909990000000001</v>
      </c>
      <c r="F8" s="19">
        <v>685</v>
      </c>
      <c r="G8" s="269"/>
    </row>
    <row r="9" spans="1:7" ht="14.45" x14ac:dyDescent="0.3">
      <c r="A9" s="17" t="s">
        <v>20</v>
      </c>
      <c r="B9" s="51">
        <v>640</v>
      </c>
      <c r="C9" s="52">
        <v>10.590769999999999</v>
      </c>
      <c r="D9" s="19" t="s">
        <v>125</v>
      </c>
      <c r="E9" s="26" t="s">
        <v>125</v>
      </c>
      <c r="F9" s="19">
        <v>640</v>
      </c>
      <c r="G9" s="269"/>
    </row>
    <row r="10" spans="1:7" ht="14.45" x14ac:dyDescent="0.3">
      <c r="A10" s="222" t="s">
        <v>966</v>
      </c>
      <c r="B10" s="221" t="s">
        <v>125</v>
      </c>
      <c r="C10" s="26" t="s">
        <v>125</v>
      </c>
      <c r="D10" s="19">
        <v>574</v>
      </c>
      <c r="E10" s="26">
        <v>10.94584</v>
      </c>
      <c r="F10" s="19">
        <v>574</v>
      </c>
      <c r="G10" s="269"/>
    </row>
    <row r="11" spans="1:7" ht="14.45" customHeight="1" x14ac:dyDescent="0.3">
      <c r="A11" s="17" t="s">
        <v>167</v>
      </c>
      <c r="B11" s="19">
        <v>267</v>
      </c>
      <c r="C11" s="26">
        <v>4.4183349999999999</v>
      </c>
      <c r="D11" s="19">
        <v>126</v>
      </c>
      <c r="E11" s="26">
        <v>2.402746</v>
      </c>
      <c r="F11" s="19">
        <v>393</v>
      </c>
      <c r="G11" s="269"/>
    </row>
    <row r="12" spans="1:7" ht="14.45" x14ac:dyDescent="0.3">
      <c r="A12" s="17" t="s">
        <v>967</v>
      </c>
      <c r="B12" s="19">
        <v>198</v>
      </c>
      <c r="C12" s="26">
        <v>3.2765179999999998</v>
      </c>
      <c r="D12" s="19">
        <v>151</v>
      </c>
      <c r="E12" s="26">
        <v>2.8794810000000002</v>
      </c>
      <c r="F12" s="19">
        <v>349</v>
      </c>
      <c r="G12" s="269"/>
    </row>
    <row r="13" spans="1:7" x14ac:dyDescent="0.25">
      <c r="A13" s="17" t="s">
        <v>1133</v>
      </c>
      <c r="B13" s="19">
        <v>268</v>
      </c>
      <c r="C13" s="26">
        <v>4.4348830000000001</v>
      </c>
      <c r="D13" s="19">
        <v>64</v>
      </c>
      <c r="E13" s="26">
        <v>1.220442</v>
      </c>
      <c r="F13" s="19">
        <v>332</v>
      </c>
      <c r="G13" s="269"/>
    </row>
    <row r="14" spans="1:7" ht="14.45" x14ac:dyDescent="0.3">
      <c r="A14" s="17" t="s">
        <v>168</v>
      </c>
      <c r="B14" s="19">
        <v>157</v>
      </c>
      <c r="C14" s="26">
        <v>2.5980470000000002</v>
      </c>
      <c r="D14" s="19">
        <v>53</v>
      </c>
      <c r="E14" s="26">
        <v>1.0106790000000001</v>
      </c>
      <c r="F14" s="19">
        <v>210</v>
      </c>
      <c r="G14" s="269"/>
    </row>
    <row r="15" spans="1:7" ht="14.45" x14ac:dyDescent="0.3">
      <c r="A15" s="17" t="s">
        <v>968</v>
      </c>
      <c r="B15" s="19">
        <v>144</v>
      </c>
      <c r="C15" s="26">
        <v>2.3829220000000002</v>
      </c>
      <c r="D15" s="19">
        <v>59</v>
      </c>
      <c r="E15" s="26">
        <v>1.125095</v>
      </c>
      <c r="F15" s="19">
        <v>203</v>
      </c>
      <c r="G15" s="269"/>
    </row>
    <row r="16" spans="1:7" ht="14.45" x14ac:dyDescent="0.3">
      <c r="A16" s="17" t="s">
        <v>169</v>
      </c>
      <c r="B16" s="19">
        <v>98</v>
      </c>
      <c r="C16" s="26">
        <v>1.6217109999999999</v>
      </c>
      <c r="D16" s="19">
        <v>72</v>
      </c>
      <c r="E16" s="26">
        <v>1.3729979999999999</v>
      </c>
      <c r="F16" s="19">
        <v>170</v>
      </c>
      <c r="G16" s="269"/>
    </row>
    <row r="17" spans="1:7" ht="14.45" customHeight="1" x14ac:dyDescent="0.3">
      <c r="A17" s="17" t="s">
        <v>969</v>
      </c>
      <c r="B17" s="19">
        <v>21</v>
      </c>
      <c r="C17" s="26">
        <v>0.34750999999999999</v>
      </c>
      <c r="D17" s="19">
        <v>19</v>
      </c>
      <c r="E17" s="26">
        <v>0.362319</v>
      </c>
      <c r="F17" s="19">
        <v>40</v>
      </c>
      <c r="G17" s="269"/>
    </row>
    <row r="18" spans="1:7" ht="14.45" x14ac:dyDescent="0.3">
      <c r="A18" s="223" t="s">
        <v>163</v>
      </c>
      <c r="B18" s="19">
        <v>1086</v>
      </c>
      <c r="C18" s="26">
        <v>17.971209999999999</v>
      </c>
      <c r="D18" s="19">
        <v>715</v>
      </c>
      <c r="E18" s="26">
        <v>13.63463</v>
      </c>
      <c r="F18" s="19">
        <v>1801</v>
      </c>
      <c r="G18" s="269"/>
    </row>
    <row r="19" spans="1:7" x14ac:dyDescent="0.25">
      <c r="A19" s="133" t="s">
        <v>136</v>
      </c>
      <c r="B19" s="134">
        <v>6043</v>
      </c>
      <c r="C19" s="138">
        <v>100</v>
      </c>
      <c r="D19" s="134">
        <v>5244</v>
      </c>
      <c r="E19" s="138">
        <v>100</v>
      </c>
      <c r="F19" s="134">
        <f>SUM(D19,B19)</f>
        <v>11287</v>
      </c>
      <c r="G19" s="269"/>
    </row>
    <row r="20" spans="1:7" customFormat="1" x14ac:dyDescent="0.25">
      <c r="A20" s="30" t="s">
        <v>189</v>
      </c>
    </row>
    <row r="21" spans="1:7" customFormat="1" x14ac:dyDescent="0.25">
      <c r="B21" s="190"/>
      <c r="C21" s="191"/>
    </row>
    <row r="22" spans="1:7" customFormat="1" x14ac:dyDescent="0.25">
      <c r="B22" s="9"/>
      <c r="C22" s="9"/>
    </row>
    <row r="23" spans="1:7" customFormat="1" x14ac:dyDescent="0.25">
      <c r="B23" s="9"/>
      <c r="C23" s="192"/>
    </row>
    <row r="24" spans="1:7" x14ac:dyDescent="0.25">
      <c r="C24" s="269"/>
    </row>
    <row r="25" spans="1:7" x14ac:dyDescent="0.25">
      <c r="C25" s="269"/>
    </row>
    <row r="26" spans="1:7" x14ac:dyDescent="0.25">
      <c r="C26" s="269"/>
    </row>
    <row r="27" spans="1:7" x14ac:dyDescent="0.25">
      <c r="C27" s="269"/>
    </row>
    <row r="28" spans="1:7" x14ac:dyDescent="0.25">
      <c r="C28" s="269"/>
    </row>
    <row r="29" spans="1:7" x14ac:dyDescent="0.25">
      <c r="C29" s="269"/>
    </row>
    <row r="30" spans="1:7" x14ac:dyDescent="0.25">
      <c r="C30" s="269"/>
    </row>
    <row r="31" spans="1:7" x14ac:dyDescent="0.25">
      <c r="C31" s="269"/>
    </row>
    <row r="32" spans="1:7" x14ac:dyDescent="0.25">
      <c r="C32" s="269"/>
    </row>
    <row r="33" spans="3:3" x14ac:dyDescent="0.25">
      <c r="C33" s="269"/>
    </row>
    <row r="34" spans="3:3" x14ac:dyDescent="0.25">
      <c r="C34" s="269"/>
    </row>
    <row r="35" spans="3:3" x14ac:dyDescent="0.25">
      <c r="C35" s="269"/>
    </row>
    <row r="36" spans="3:3" x14ac:dyDescent="0.25">
      <c r="C36" s="269"/>
    </row>
    <row r="37" spans="3:3" x14ac:dyDescent="0.25">
      <c r="C37" s="269"/>
    </row>
  </sheetData>
  <mergeCells count="5">
    <mergeCell ref="F2:F3"/>
    <mergeCell ref="A1:F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D32"/>
  <sheetViews>
    <sheetView workbookViewId="0">
      <selection activeCell="M44" sqref="M44"/>
    </sheetView>
  </sheetViews>
  <sheetFormatPr defaultColWidth="8.85546875" defaultRowHeight="15" x14ac:dyDescent="0.25"/>
  <cols>
    <col min="1" max="1" width="30.7109375" style="309" customWidth="1"/>
    <col min="2" max="2" width="18" style="309" customWidth="1"/>
    <col min="3" max="3" width="16.85546875" style="309" customWidth="1"/>
    <col min="4" max="16384" width="8.85546875" style="309"/>
  </cols>
  <sheetData>
    <row r="1" spans="1:4" ht="15.6" customHeight="1" x14ac:dyDescent="0.25">
      <c r="A1" s="355" t="s">
        <v>1144</v>
      </c>
      <c r="B1" s="356"/>
      <c r="C1" s="357"/>
    </row>
    <row r="2" spans="1:4" ht="15.75" x14ac:dyDescent="0.25">
      <c r="A2" s="315" t="s">
        <v>1145</v>
      </c>
      <c r="B2" s="315" t="s">
        <v>15</v>
      </c>
      <c r="C2" s="315" t="s">
        <v>14</v>
      </c>
    </row>
    <row r="3" spans="1:4" x14ac:dyDescent="0.25">
      <c r="A3" s="316" t="s">
        <v>18</v>
      </c>
      <c r="B3" s="317">
        <v>0.247</v>
      </c>
      <c r="C3" s="317">
        <v>0.248</v>
      </c>
      <c r="D3" s="313"/>
    </row>
    <row r="4" spans="1:4" x14ac:dyDescent="0.25">
      <c r="A4" s="316" t="s">
        <v>19</v>
      </c>
      <c r="B4" s="317">
        <v>0.11899999999999999</v>
      </c>
      <c r="C4" s="317">
        <v>0.105</v>
      </c>
      <c r="D4" s="313"/>
    </row>
    <row r="5" spans="1:4" x14ac:dyDescent="0.25">
      <c r="A5" s="316" t="s">
        <v>22</v>
      </c>
      <c r="B5" s="317">
        <v>0.08</v>
      </c>
      <c r="C5" s="317">
        <v>8.3000000000000004E-2</v>
      </c>
      <c r="D5" s="313"/>
    </row>
    <row r="6" spans="1:4" x14ac:dyDescent="0.25">
      <c r="A6" s="316" t="s">
        <v>21</v>
      </c>
      <c r="B6" s="317">
        <v>7.5999999999999998E-2</v>
      </c>
      <c r="C6" s="317">
        <v>8.5000000000000006E-2</v>
      </c>
      <c r="D6" s="313"/>
    </row>
    <row r="7" spans="1:4" x14ac:dyDescent="0.25">
      <c r="A7" s="316" t="s">
        <v>23</v>
      </c>
      <c r="B7" s="317">
        <v>1E-3</v>
      </c>
      <c r="C7" s="317">
        <v>0.129</v>
      </c>
      <c r="D7" s="313"/>
    </row>
    <row r="8" spans="1:4" x14ac:dyDescent="0.25">
      <c r="A8" s="316" t="s">
        <v>20</v>
      </c>
      <c r="B8" s="317">
        <v>0.106</v>
      </c>
      <c r="C8" s="317">
        <v>0</v>
      </c>
      <c r="D8" s="313"/>
    </row>
    <row r="9" spans="1:4" x14ac:dyDescent="0.25">
      <c r="A9" s="316" t="s">
        <v>966</v>
      </c>
      <c r="B9" s="317">
        <v>0</v>
      </c>
      <c r="C9" s="317">
        <v>0.109</v>
      </c>
      <c r="D9" s="313"/>
    </row>
    <row r="10" spans="1:4" x14ac:dyDescent="0.25">
      <c r="A10" s="316" t="s">
        <v>167</v>
      </c>
      <c r="B10" s="317">
        <v>4.3999999999999997E-2</v>
      </c>
      <c r="C10" s="317">
        <v>2.4E-2</v>
      </c>
      <c r="D10" s="313"/>
    </row>
    <row r="11" spans="1:4" x14ac:dyDescent="0.25">
      <c r="A11" s="316" t="s">
        <v>967</v>
      </c>
      <c r="B11" s="317">
        <v>3.3000000000000002E-2</v>
      </c>
      <c r="C11" s="317">
        <v>2.9000000000000001E-2</v>
      </c>
      <c r="D11" s="313"/>
    </row>
    <row r="12" spans="1:4" x14ac:dyDescent="0.25">
      <c r="A12" s="316" t="s">
        <v>1133</v>
      </c>
      <c r="B12" s="317">
        <v>4.3999999999999997E-2</v>
      </c>
      <c r="C12" s="317">
        <v>1.2E-2</v>
      </c>
      <c r="D12" s="313"/>
    </row>
    <row r="13" spans="1:4" x14ac:dyDescent="0.25">
      <c r="A13" s="316" t="s">
        <v>168</v>
      </c>
      <c r="B13" s="317">
        <v>2.5999999999999999E-2</v>
      </c>
      <c r="C13" s="317">
        <v>0.01</v>
      </c>
      <c r="D13" s="313"/>
    </row>
    <row r="14" spans="1:4" x14ac:dyDescent="0.25">
      <c r="A14" s="316" t="s">
        <v>968</v>
      </c>
      <c r="B14" s="317">
        <v>2.4E-2</v>
      </c>
      <c r="C14" s="317">
        <v>1.0999999999999999E-2</v>
      </c>
      <c r="D14" s="313"/>
    </row>
    <row r="15" spans="1:4" x14ac:dyDescent="0.25">
      <c r="A15" s="316" t="s">
        <v>169</v>
      </c>
      <c r="B15" s="317">
        <v>1.6E-2</v>
      </c>
      <c r="C15" s="317">
        <v>1.4E-2</v>
      </c>
      <c r="D15" s="313"/>
    </row>
    <row r="16" spans="1:4" x14ac:dyDescent="0.25">
      <c r="A16" s="316" t="s">
        <v>1146</v>
      </c>
      <c r="B16" s="317">
        <v>3.0000000000000001E-3</v>
      </c>
      <c r="C16" s="317">
        <v>4.0000000000000001E-3</v>
      </c>
      <c r="D16" s="313"/>
    </row>
    <row r="17" spans="1:4" x14ac:dyDescent="0.25">
      <c r="A17" s="316" t="s">
        <v>163</v>
      </c>
      <c r="B17" s="317">
        <v>0.18</v>
      </c>
      <c r="C17" s="317">
        <v>0.13600000000000001</v>
      </c>
      <c r="D17" s="313"/>
    </row>
    <row r="18" spans="1:4" x14ac:dyDescent="0.25">
      <c r="A18" s="318"/>
      <c r="B18" s="319"/>
      <c r="C18" s="319"/>
      <c r="D18" s="313"/>
    </row>
    <row r="19" spans="1:4" x14ac:dyDescent="0.25">
      <c r="A19" s="309" t="s">
        <v>189</v>
      </c>
    </row>
    <row r="31" spans="1:4" ht="15.75" x14ac:dyDescent="0.25">
      <c r="D31" s="312"/>
    </row>
    <row r="32" spans="1:4" x14ac:dyDescent="0.25">
      <c r="D32" s="185"/>
    </row>
  </sheetData>
  <mergeCells count="1">
    <mergeCell ref="A1:C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BB7B7"/>
  </sheetPr>
  <dimension ref="A1:E75"/>
  <sheetViews>
    <sheetView workbookViewId="0">
      <selection sqref="A1:E1"/>
    </sheetView>
  </sheetViews>
  <sheetFormatPr defaultColWidth="8.85546875" defaultRowHeight="15" x14ac:dyDescent="0.25"/>
  <cols>
    <col min="1" max="1" width="13.7109375" style="12" customWidth="1"/>
    <col min="2" max="2" width="20.28515625" style="12" customWidth="1"/>
    <col min="3" max="3" width="17.7109375" style="65" customWidth="1"/>
    <col min="4" max="4" width="32.7109375" style="74" customWidth="1"/>
    <col min="5" max="16384" width="8.85546875" style="12"/>
  </cols>
  <sheetData>
    <row r="1" spans="1:5" ht="15.6" customHeight="1" x14ac:dyDescent="0.25">
      <c r="A1" s="352" t="s">
        <v>869</v>
      </c>
      <c r="B1" s="353"/>
      <c r="C1" s="353"/>
      <c r="D1" s="353"/>
      <c r="E1" s="353"/>
    </row>
    <row r="2" spans="1:5" s="65" customFormat="1" ht="14.45" x14ac:dyDescent="0.3">
      <c r="A2" s="81" t="s">
        <v>119</v>
      </c>
      <c r="B2" s="81" t="s">
        <v>1082</v>
      </c>
      <c r="C2" s="81" t="s">
        <v>120</v>
      </c>
      <c r="D2" s="83" t="s">
        <v>200</v>
      </c>
      <c r="E2" s="83" t="s">
        <v>802</v>
      </c>
    </row>
    <row r="3" spans="1:5" ht="14.45" x14ac:dyDescent="0.3">
      <c r="A3" s="16">
        <v>1</v>
      </c>
      <c r="B3" s="15" t="s">
        <v>1007</v>
      </c>
      <c r="C3" s="64">
        <v>65</v>
      </c>
      <c r="D3" s="72">
        <v>17.2</v>
      </c>
      <c r="E3" s="72" t="s">
        <v>836</v>
      </c>
    </row>
    <row r="4" spans="1:5" ht="14.45" x14ac:dyDescent="0.3">
      <c r="A4" s="16">
        <v>2</v>
      </c>
      <c r="B4" s="15" t="s">
        <v>1008</v>
      </c>
      <c r="C4" s="64">
        <v>34</v>
      </c>
      <c r="D4" s="72">
        <v>15.4</v>
      </c>
      <c r="E4" s="72" t="s">
        <v>870</v>
      </c>
    </row>
    <row r="5" spans="1:5" ht="14.45" x14ac:dyDescent="0.3">
      <c r="A5" s="16">
        <v>3</v>
      </c>
      <c r="B5" s="15" t="s">
        <v>1009</v>
      </c>
      <c r="C5" s="64">
        <v>106</v>
      </c>
      <c r="D5" s="72">
        <v>14.5</v>
      </c>
      <c r="E5" s="72" t="s">
        <v>871</v>
      </c>
    </row>
    <row r="6" spans="1:5" ht="14.45" x14ac:dyDescent="0.3">
      <c r="A6" s="16">
        <v>4</v>
      </c>
      <c r="B6" s="15" t="s">
        <v>1010</v>
      </c>
      <c r="C6" s="64">
        <v>40</v>
      </c>
      <c r="D6" s="72">
        <v>13.2</v>
      </c>
      <c r="E6" s="72" t="s">
        <v>872</v>
      </c>
    </row>
    <row r="7" spans="1:5" ht="14.45" x14ac:dyDescent="0.3">
      <c r="A7" s="16">
        <v>5</v>
      </c>
      <c r="B7" s="15" t="s">
        <v>1011</v>
      </c>
      <c r="C7" s="64">
        <v>411</v>
      </c>
      <c r="D7" s="72">
        <v>14</v>
      </c>
      <c r="E7" s="72" t="s">
        <v>873</v>
      </c>
    </row>
    <row r="8" spans="1:5" ht="14.45" x14ac:dyDescent="0.3">
      <c r="A8" s="16">
        <v>6</v>
      </c>
      <c r="B8" s="15" t="s">
        <v>1012</v>
      </c>
      <c r="C8" s="64">
        <v>36</v>
      </c>
      <c r="D8" s="72">
        <v>15.2</v>
      </c>
      <c r="E8" s="72" t="s">
        <v>874</v>
      </c>
    </row>
    <row r="9" spans="1:5" ht="14.45" x14ac:dyDescent="0.3">
      <c r="A9" s="16">
        <v>7</v>
      </c>
      <c r="B9" s="15" t="s">
        <v>1013</v>
      </c>
      <c r="C9" s="64">
        <v>59</v>
      </c>
      <c r="D9" s="72">
        <v>19.8</v>
      </c>
      <c r="E9" s="72" t="s">
        <v>875</v>
      </c>
    </row>
    <row r="10" spans="1:5" ht="14.65" customHeight="1" x14ac:dyDescent="0.3">
      <c r="A10" s="16">
        <v>8</v>
      </c>
      <c r="B10" s="15" t="s">
        <v>1014</v>
      </c>
      <c r="C10" s="64">
        <v>53</v>
      </c>
      <c r="D10" s="72">
        <v>9.6</v>
      </c>
      <c r="E10" s="72" t="s">
        <v>876</v>
      </c>
    </row>
    <row r="11" spans="1:5" ht="14.65" customHeight="1" x14ac:dyDescent="0.3">
      <c r="A11" s="16">
        <v>9</v>
      </c>
      <c r="B11" s="15" t="s">
        <v>1015</v>
      </c>
      <c r="C11" s="64">
        <v>130</v>
      </c>
      <c r="D11" s="72">
        <v>15.9</v>
      </c>
      <c r="E11" s="72" t="s">
        <v>877</v>
      </c>
    </row>
    <row r="12" spans="1:5" ht="14.65" customHeight="1" x14ac:dyDescent="0.3">
      <c r="A12" s="16">
        <v>10</v>
      </c>
      <c r="B12" s="15" t="s">
        <v>1016</v>
      </c>
      <c r="C12" s="64">
        <v>89</v>
      </c>
      <c r="D12" s="72">
        <v>19.399999999999999</v>
      </c>
      <c r="E12" s="72" t="s">
        <v>878</v>
      </c>
    </row>
    <row r="13" spans="1:5" ht="14.65" customHeight="1" x14ac:dyDescent="0.3">
      <c r="A13" s="16">
        <v>11</v>
      </c>
      <c r="B13" s="15" t="s">
        <v>1017</v>
      </c>
      <c r="C13" s="64">
        <v>111</v>
      </c>
      <c r="D13" s="72">
        <v>14.2</v>
      </c>
      <c r="E13" s="72" t="s">
        <v>879</v>
      </c>
    </row>
    <row r="14" spans="1:5" ht="14.45" x14ac:dyDescent="0.3">
      <c r="A14" s="16">
        <v>12</v>
      </c>
      <c r="B14" s="15" t="s">
        <v>1018</v>
      </c>
      <c r="C14" s="64">
        <v>42</v>
      </c>
      <c r="D14" s="72">
        <v>14.8</v>
      </c>
      <c r="E14" s="72" t="s">
        <v>880</v>
      </c>
    </row>
    <row r="15" spans="1:5" ht="14.45" x14ac:dyDescent="0.3">
      <c r="A15" s="16">
        <v>13</v>
      </c>
      <c r="B15" s="15" t="s">
        <v>1019</v>
      </c>
      <c r="C15" s="64">
        <v>744</v>
      </c>
      <c r="D15" s="72">
        <v>13.6</v>
      </c>
      <c r="E15" s="72" t="s">
        <v>881</v>
      </c>
    </row>
    <row r="16" spans="1:5" ht="14.45" x14ac:dyDescent="0.3">
      <c r="A16" s="16">
        <v>14</v>
      </c>
      <c r="B16" s="15" t="s">
        <v>1020</v>
      </c>
      <c r="C16" s="64">
        <v>193</v>
      </c>
      <c r="D16" s="72">
        <v>15.6</v>
      </c>
      <c r="E16" s="72" t="s">
        <v>882</v>
      </c>
    </row>
    <row r="17" spans="1:5" ht="14.45" x14ac:dyDescent="0.3">
      <c r="A17" s="16">
        <v>15</v>
      </c>
      <c r="B17" s="15" t="s">
        <v>1021</v>
      </c>
      <c r="C17" s="64">
        <v>66</v>
      </c>
      <c r="D17" s="72">
        <v>11.8</v>
      </c>
      <c r="E17" s="72" t="s">
        <v>883</v>
      </c>
    </row>
    <row r="18" spans="1:5" ht="14.45" x14ac:dyDescent="0.3">
      <c r="A18" s="16">
        <v>16</v>
      </c>
      <c r="B18" s="15" t="s">
        <v>1022</v>
      </c>
      <c r="C18" s="64">
        <v>92</v>
      </c>
      <c r="D18" s="72">
        <v>16</v>
      </c>
      <c r="E18" s="72" t="s">
        <v>884</v>
      </c>
    </row>
    <row r="19" spans="1:5" ht="14.45" x14ac:dyDescent="0.3">
      <c r="A19" s="16">
        <v>17</v>
      </c>
      <c r="B19" s="15" t="s">
        <v>1023</v>
      </c>
      <c r="C19" s="64">
        <v>85</v>
      </c>
      <c r="D19" s="72">
        <v>16.100000000000001</v>
      </c>
      <c r="E19" s="72" t="s">
        <v>885</v>
      </c>
    </row>
    <row r="20" spans="1:5" ht="14.45" x14ac:dyDescent="0.3">
      <c r="A20" s="16">
        <v>18</v>
      </c>
      <c r="B20" s="15" t="s">
        <v>1024</v>
      </c>
      <c r="C20" s="64">
        <v>166</v>
      </c>
      <c r="D20" s="72">
        <v>14.2</v>
      </c>
      <c r="E20" s="72" t="s">
        <v>886</v>
      </c>
    </row>
    <row r="21" spans="1:5" ht="14.45" x14ac:dyDescent="0.3">
      <c r="A21" s="16">
        <v>19</v>
      </c>
      <c r="B21" s="15" t="s">
        <v>1025</v>
      </c>
      <c r="C21" s="64">
        <v>25</v>
      </c>
      <c r="D21" s="144">
        <v>31.9</v>
      </c>
      <c r="E21" s="72" t="s">
        <v>887</v>
      </c>
    </row>
    <row r="22" spans="1:5" ht="14.45" x14ac:dyDescent="0.3">
      <c r="A22" s="16">
        <v>20</v>
      </c>
      <c r="B22" s="15" t="s">
        <v>1026</v>
      </c>
      <c r="C22" s="64">
        <v>212</v>
      </c>
      <c r="D22" s="72">
        <v>14.8</v>
      </c>
      <c r="E22" s="72" t="s">
        <v>888</v>
      </c>
    </row>
    <row r="23" spans="1:5" ht="14.45" x14ac:dyDescent="0.3">
      <c r="A23" s="16">
        <v>21</v>
      </c>
      <c r="B23" s="15" t="s">
        <v>1027</v>
      </c>
      <c r="C23" s="64">
        <v>24</v>
      </c>
      <c r="D23" s="72">
        <v>14.9</v>
      </c>
      <c r="E23" s="72" t="s">
        <v>889</v>
      </c>
    </row>
    <row r="24" spans="1:5" ht="14.45" x14ac:dyDescent="0.3">
      <c r="A24" s="16">
        <v>22</v>
      </c>
      <c r="B24" s="15" t="s">
        <v>1028</v>
      </c>
      <c r="C24" s="64">
        <v>93</v>
      </c>
      <c r="D24" s="72">
        <v>12.1</v>
      </c>
      <c r="E24" s="72" t="s">
        <v>890</v>
      </c>
    </row>
    <row r="25" spans="1:5" ht="14.45" x14ac:dyDescent="0.3">
      <c r="A25" s="16">
        <v>23</v>
      </c>
      <c r="B25" s="15" t="s">
        <v>1029</v>
      </c>
      <c r="C25" s="64">
        <v>70</v>
      </c>
      <c r="D25" s="72">
        <v>13.4</v>
      </c>
      <c r="E25" s="72" t="s">
        <v>891</v>
      </c>
    </row>
    <row r="26" spans="1:5" ht="14.45" x14ac:dyDescent="0.3">
      <c r="A26" s="16">
        <v>24</v>
      </c>
      <c r="B26" s="15" t="s">
        <v>1030</v>
      </c>
      <c r="C26" s="64">
        <v>53</v>
      </c>
      <c r="D26" s="72">
        <v>16.5</v>
      </c>
      <c r="E26" s="72" t="s">
        <v>892</v>
      </c>
    </row>
    <row r="27" spans="1:5" ht="14.45" x14ac:dyDescent="0.3">
      <c r="A27" s="16">
        <v>25</v>
      </c>
      <c r="B27" s="15" t="s">
        <v>1031</v>
      </c>
      <c r="C27" s="64">
        <v>36</v>
      </c>
      <c r="D27" s="72">
        <v>11.5</v>
      </c>
      <c r="E27" s="72" t="s">
        <v>893</v>
      </c>
    </row>
    <row r="28" spans="1:5" x14ac:dyDescent="0.25">
      <c r="A28" s="16">
        <v>26</v>
      </c>
      <c r="B28" s="15" t="s">
        <v>1032</v>
      </c>
      <c r="C28" s="64">
        <v>21</v>
      </c>
      <c r="D28" s="72">
        <v>17.899999999999999</v>
      </c>
      <c r="E28" s="72" t="s">
        <v>828</v>
      </c>
    </row>
    <row r="29" spans="1:5" x14ac:dyDescent="0.25">
      <c r="A29" s="16">
        <v>27</v>
      </c>
      <c r="B29" s="15" t="s">
        <v>1033</v>
      </c>
      <c r="C29" s="64">
        <v>52</v>
      </c>
      <c r="D29" s="72">
        <v>17</v>
      </c>
      <c r="E29" s="72" t="s">
        <v>860</v>
      </c>
    </row>
    <row r="30" spans="1:5" x14ac:dyDescent="0.25">
      <c r="A30" s="16">
        <v>28</v>
      </c>
      <c r="B30" s="15" t="s">
        <v>1034</v>
      </c>
      <c r="C30" s="64">
        <v>169</v>
      </c>
      <c r="D30" s="72">
        <v>16.2</v>
      </c>
      <c r="E30" s="72" t="s">
        <v>894</v>
      </c>
    </row>
    <row r="31" spans="1:5" x14ac:dyDescent="0.25">
      <c r="A31" s="16">
        <v>29</v>
      </c>
      <c r="B31" s="15" t="s">
        <v>1035</v>
      </c>
      <c r="C31" s="64">
        <v>72</v>
      </c>
      <c r="D31" s="72">
        <v>17.5</v>
      </c>
      <c r="E31" s="72" t="s">
        <v>895</v>
      </c>
    </row>
    <row r="32" spans="1:5" x14ac:dyDescent="0.25">
      <c r="A32" s="16">
        <v>30</v>
      </c>
      <c r="B32" s="15" t="s">
        <v>1036</v>
      </c>
      <c r="C32" s="64">
        <v>283</v>
      </c>
      <c r="D32" s="72">
        <v>15.7</v>
      </c>
      <c r="E32" s="72" t="s">
        <v>896</v>
      </c>
    </row>
    <row r="33" spans="1:5" x14ac:dyDescent="0.25">
      <c r="A33" s="16">
        <v>31</v>
      </c>
      <c r="B33" s="15" t="s">
        <v>1037</v>
      </c>
      <c r="C33" s="64">
        <v>50</v>
      </c>
      <c r="D33" s="72">
        <v>16.600000000000001</v>
      </c>
      <c r="E33" s="72" t="s">
        <v>897</v>
      </c>
    </row>
    <row r="34" spans="1:5" x14ac:dyDescent="0.25">
      <c r="A34" s="16">
        <v>32</v>
      </c>
      <c r="B34" s="15" t="s">
        <v>1038</v>
      </c>
      <c r="C34" s="64">
        <v>231</v>
      </c>
      <c r="D34" s="72">
        <v>16</v>
      </c>
      <c r="E34" s="72" t="s">
        <v>898</v>
      </c>
    </row>
    <row r="35" spans="1:5" x14ac:dyDescent="0.25">
      <c r="A35" s="16">
        <v>33</v>
      </c>
      <c r="B35" s="15" t="s">
        <v>1039</v>
      </c>
      <c r="C35" s="64">
        <v>29</v>
      </c>
      <c r="D35" s="72">
        <v>12.4</v>
      </c>
      <c r="E35" s="72" t="s">
        <v>899</v>
      </c>
    </row>
    <row r="36" spans="1:5" x14ac:dyDescent="0.25">
      <c r="A36" s="16">
        <v>34</v>
      </c>
      <c r="B36" s="15" t="s">
        <v>1040</v>
      </c>
      <c r="C36" s="64">
        <v>46</v>
      </c>
      <c r="D36" s="72">
        <v>13.4</v>
      </c>
      <c r="E36" s="72" t="s">
        <v>900</v>
      </c>
    </row>
    <row r="37" spans="1:5" x14ac:dyDescent="0.25">
      <c r="A37" s="16">
        <v>35</v>
      </c>
      <c r="B37" s="15" t="s">
        <v>1041</v>
      </c>
      <c r="C37" s="64">
        <v>60</v>
      </c>
      <c r="D37" s="72">
        <v>13</v>
      </c>
      <c r="E37" s="72" t="s">
        <v>901</v>
      </c>
    </row>
    <row r="38" spans="1:5" x14ac:dyDescent="0.25">
      <c r="A38" s="16">
        <v>36</v>
      </c>
      <c r="B38" s="15" t="s">
        <v>1042</v>
      </c>
      <c r="C38" s="64">
        <v>210</v>
      </c>
      <c r="D38" s="72">
        <v>17.100000000000001</v>
      </c>
      <c r="E38" s="72" t="s">
        <v>902</v>
      </c>
    </row>
    <row r="39" spans="1:5" x14ac:dyDescent="0.25">
      <c r="A39" s="16">
        <v>37</v>
      </c>
      <c r="B39" s="15" t="s">
        <v>1043</v>
      </c>
      <c r="C39" s="64">
        <v>246</v>
      </c>
      <c r="D39" s="72">
        <v>13.8</v>
      </c>
      <c r="E39" s="72" t="s">
        <v>903</v>
      </c>
    </row>
    <row r="40" spans="1:5" x14ac:dyDescent="0.25">
      <c r="A40" s="16">
        <v>38</v>
      </c>
      <c r="B40" s="15" t="s">
        <v>1044</v>
      </c>
      <c r="C40" s="64">
        <v>123</v>
      </c>
      <c r="D40" s="72">
        <v>17.3</v>
      </c>
      <c r="E40" s="72" t="s">
        <v>904</v>
      </c>
    </row>
    <row r="41" spans="1:5" x14ac:dyDescent="0.25">
      <c r="A41" s="16">
        <v>39</v>
      </c>
      <c r="B41" s="15" t="s">
        <v>1045</v>
      </c>
      <c r="C41" s="64">
        <v>52</v>
      </c>
      <c r="D41" s="72">
        <v>18.5</v>
      </c>
      <c r="E41" s="72" t="s">
        <v>905</v>
      </c>
    </row>
    <row r="42" spans="1:5" x14ac:dyDescent="0.25">
      <c r="A42" s="16">
        <v>40</v>
      </c>
      <c r="B42" s="15" t="s">
        <v>1046</v>
      </c>
      <c r="C42" s="64">
        <v>7</v>
      </c>
      <c r="D42" s="144">
        <v>12.1</v>
      </c>
      <c r="E42" s="72" t="s">
        <v>125</v>
      </c>
    </row>
    <row r="43" spans="1:5" x14ac:dyDescent="0.25">
      <c r="A43" s="16">
        <v>41</v>
      </c>
      <c r="B43" s="15" t="s">
        <v>1047</v>
      </c>
      <c r="C43" s="64">
        <v>1729</v>
      </c>
      <c r="D43" s="72">
        <v>17.2</v>
      </c>
      <c r="E43" s="72" t="s">
        <v>906</v>
      </c>
    </row>
    <row r="44" spans="1:5" x14ac:dyDescent="0.25">
      <c r="A44" s="16">
        <v>42</v>
      </c>
      <c r="B44" s="15" t="s">
        <v>1048</v>
      </c>
      <c r="C44" s="64">
        <v>111</v>
      </c>
      <c r="D44" s="72">
        <v>18.899999999999999</v>
      </c>
      <c r="E44" s="72" t="s">
        <v>907</v>
      </c>
    </row>
    <row r="45" spans="1:5" x14ac:dyDescent="0.25">
      <c r="A45" s="16">
        <v>43</v>
      </c>
      <c r="B45" s="15" t="s">
        <v>1049</v>
      </c>
      <c r="C45" s="64">
        <v>95</v>
      </c>
      <c r="D45" s="72">
        <v>17.2</v>
      </c>
      <c r="E45" s="72" t="s">
        <v>908</v>
      </c>
    </row>
    <row r="46" spans="1:5" x14ac:dyDescent="0.25">
      <c r="A46" s="16">
        <v>44</v>
      </c>
      <c r="B46" s="15" t="s">
        <v>1050</v>
      </c>
      <c r="C46" s="64">
        <v>122</v>
      </c>
      <c r="D46" s="72">
        <v>18</v>
      </c>
      <c r="E46" s="72" t="s">
        <v>807</v>
      </c>
    </row>
    <row r="47" spans="1:5" x14ac:dyDescent="0.25">
      <c r="A47" s="16">
        <v>45</v>
      </c>
      <c r="B47" s="15" t="s">
        <v>1051</v>
      </c>
      <c r="C47" s="64">
        <v>286</v>
      </c>
      <c r="D47" s="72">
        <v>13.6</v>
      </c>
      <c r="E47" s="72" t="s">
        <v>909</v>
      </c>
    </row>
    <row r="48" spans="1:5" x14ac:dyDescent="0.25">
      <c r="A48" s="16">
        <v>46</v>
      </c>
      <c r="B48" s="15" t="s">
        <v>1052</v>
      </c>
      <c r="C48" s="64">
        <v>171</v>
      </c>
      <c r="D48" s="72">
        <v>13.4</v>
      </c>
      <c r="E48" s="72" t="s">
        <v>910</v>
      </c>
    </row>
    <row r="49" spans="1:5" x14ac:dyDescent="0.25">
      <c r="A49" s="16">
        <v>47</v>
      </c>
      <c r="B49" s="15" t="s">
        <v>1053</v>
      </c>
      <c r="C49" s="64">
        <v>13</v>
      </c>
      <c r="D49" s="144">
        <v>10</v>
      </c>
      <c r="E49" s="72" t="s">
        <v>125</v>
      </c>
    </row>
    <row r="50" spans="1:5" x14ac:dyDescent="0.25">
      <c r="A50" s="16">
        <v>48</v>
      </c>
      <c r="B50" s="15" t="s">
        <v>1054</v>
      </c>
      <c r="C50" s="64">
        <v>75</v>
      </c>
      <c r="D50" s="72">
        <v>16.899999999999999</v>
      </c>
      <c r="E50" s="72" t="s">
        <v>911</v>
      </c>
    </row>
    <row r="51" spans="1:5" x14ac:dyDescent="0.25">
      <c r="A51" s="16">
        <v>49</v>
      </c>
      <c r="B51" s="15" t="s">
        <v>1055</v>
      </c>
      <c r="C51" s="64">
        <v>107</v>
      </c>
      <c r="D51" s="72">
        <v>16.899999999999999</v>
      </c>
      <c r="E51" s="72" t="s">
        <v>912</v>
      </c>
    </row>
    <row r="52" spans="1:5" x14ac:dyDescent="0.25">
      <c r="A52" s="16">
        <v>50</v>
      </c>
      <c r="B52" s="15" t="s">
        <v>1056</v>
      </c>
      <c r="C52" s="64">
        <v>105</v>
      </c>
      <c r="D52" s="72">
        <v>12.2</v>
      </c>
      <c r="E52" s="72" t="s">
        <v>913</v>
      </c>
    </row>
    <row r="53" spans="1:5" x14ac:dyDescent="0.25">
      <c r="A53" s="16">
        <v>51</v>
      </c>
      <c r="B53" s="15" t="s">
        <v>1057</v>
      </c>
      <c r="C53" s="64">
        <v>39</v>
      </c>
      <c r="D53" s="72">
        <v>14.4</v>
      </c>
      <c r="E53" s="72" t="s">
        <v>914</v>
      </c>
    </row>
    <row r="54" spans="1:5" x14ac:dyDescent="0.25">
      <c r="A54" s="16">
        <v>52</v>
      </c>
      <c r="B54" s="15" t="s">
        <v>1058</v>
      </c>
      <c r="C54" s="64">
        <v>402</v>
      </c>
      <c r="D54" s="72">
        <v>16.399999999999999</v>
      </c>
      <c r="E54" s="72" t="s">
        <v>915</v>
      </c>
    </row>
    <row r="55" spans="1:5" x14ac:dyDescent="0.25">
      <c r="A55" s="16">
        <v>53</v>
      </c>
      <c r="B55" s="15" t="s">
        <v>1059</v>
      </c>
      <c r="C55" s="64">
        <v>46</v>
      </c>
      <c r="D55" s="72">
        <v>17.3</v>
      </c>
      <c r="E55" s="72" t="s">
        <v>904</v>
      </c>
    </row>
    <row r="56" spans="1:5" x14ac:dyDescent="0.25">
      <c r="A56" s="16">
        <v>54</v>
      </c>
      <c r="B56" s="15" t="s">
        <v>1060</v>
      </c>
      <c r="C56" s="64">
        <v>343</v>
      </c>
      <c r="D56" s="72">
        <v>17.2</v>
      </c>
      <c r="E56" s="72" t="s">
        <v>916</v>
      </c>
    </row>
    <row r="57" spans="1:5" x14ac:dyDescent="0.25">
      <c r="A57" s="16">
        <v>55</v>
      </c>
      <c r="B57" s="15" t="s">
        <v>1061</v>
      </c>
      <c r="C57" s="64">
        <v>41</v>
      </c>
      <c r="D57" s="72">
        <v>17.5</v>
      </c>
      <c r="E57" s="72" t="s">
        <v>917</v>
      </c>
    </row>
    <row r="58" spans="1:5" x14ac:dyDescent="0.25">
      <c r="A58" s="16">
        <v>56</v>
      </c>
      <c r="B58" s="15" t="s">
        <v>1062</v>
      </c>
      <c r="C58" s="64">
        <v>150</v>
      </c>
      <c r="D58" s="72">
        <v>17.100000000000001</v>
      </c>
      <c r="E58" s="72" t="s">
        <v>918</v>
      </c>
    </row>
    <row r="59" spans="1:5" x14ac:dyDescent="0.25">
      <c r="A59" s="16">
        <v>57</v>
      </c>
      <c r="B59" s="15" t="s">
        <v>1063</v>
      </c>
      <c r="C59" s="64">
        <v>161</v>
      </c>
      <c r="D59" s="72">
        <v>19.100000000000001</v>
      </c>
      <c r="E59" s="72" t="s">
        <v>919</v>
      </c>
    </row>
    <row r="60" spans="1:5" x14ac:dyDescent="0.25">
      <c r="A60" s="16">
        <v>58</v>
      </c>
      <c r="B60" s="15" t="s">
        <v>1064</v>
      </c>
      <c r="C60" s="64">
        <v>49</v>
      </c>
      <c r="D60" s="72">
        <v>16.2</v>
      </c>
      <c r="E60" s="72" t="s">
        <v>920</v>
      </c>
    </row>
    <row r="61" spans="1:5" x14ac:dyDescent="0.25">
      <c r="A61" s="16">
        <v>59</v>
      </c>
      <c r="B61" s="15" t="s">
        <v>1065</v>
      </c>
      <c r="C61" s="64">
        <v>101</v>
      </c>
      <c r="D61" s="72">
        <v>14.8</v>
      </c>
      <c r="E61" s="72" t="s">
        <v>921</v>
      </c>
    </row>
    <row r="62" spans="1:5" x14ac:dyDescent="0.25">
      <c r="A62" s="16">
        <v>60</v>
      </c>
      <c r="B62" s="15" t="s">
        <v>1066</v>
      </c>
      <c r="C62" s="64">
        <v>212</v>
      </c>
      <c r="D62" s="72">
        <v>13.5</v>
      </c>
      <c r="E62" s="72">
        <v>43449</v>
      </c>
    </row>
    <row r="63" spans="1:5" x14ac:dyDescent="0.25">
      <c r="A63" s="16">
        <v>61</v>
      </c>
      <c r="B63" s="15" t="s">
        <v>1067</v>
      </c>
      <c r="C63" s="64">
        <v>40</v>
      </c>
      <c r="D63" s="72">
        <v>13.6</v>
      </c>
      <c r="E63" s="72" t="s">
        <v>922</v>
      </c>
    </row>
    <row r="64" spans="1:5" x14ac:dyDescent="0.25">
      <c r="A64" s="16">
        <v>62</v>
      </c>
      <c r="B64" s="15" t="s">
        <v>1068</v>
      </c>
      <c r="C64" s="64">
        <v>70</v>
      </c>
      <c r="D64" s="72">
        <v>17.8</v>
      </c>
      <c r="E64" s="72" t="s">
        <v>923</v>
      </c>
    </row>
    <row r="65" spans="1:5" x14ac:dyDescent="0.25">
      <c r="A65" s="16">
        <v>63</v>
      </c>
      <c r="B65" s="15" t="s">
        <v>1069</v>
      </c>
      <c r="C65" s="64">
        <v>58</v>
      </c>
      <c r="D65" s="72">
        <v>13.2</v>
      </c>
      <c r="E65" s="72" t="s">
        <v>924</v>
      </c>
    </row>
    <row r="66" spans="1:5" x14ac:dyDescent="0.25">
      <c r="A66" s="16">
        <v>64</v>
      </c>
      <c r="B66" s="15" t="s">
        <v>1070</v>
      </c>
      <c r="C66" s="64">
        <v>69</v>
      </c>
      <c r="D66" s="72">
        <v>16.3</v>
      </c>
      <c r="E66" s="72" t="s">
        <v>925</v>
      </c>
    </row>
    <row r="67" spans="1:5" x14ac:dyDescent="0.25">
      <c r="A67" s="16">
        <v>65</v>
      </c>
      <c r="B67" s="15" t="s">
        <v>1071</v>
      </c>
      <c r="C67" s="64">
        <v>205</v>
      </c>
      <c r="D67" s="72">
        <v>15.5</v>
      </c>
      <c r="E67" s="72" t="s">
        <v>926</v>
      </c>
    </row>
    <row r="68" spans="1:5" x14ac:dyDescent="0.25">
      <c r="A68" s="16">
        <v>66</v>
      </c>
      <c r="B68" s="15" t="s">
        <v>1072</v>
      </c>
      <c r="C68" s="64">
        <v>53</v>
      </c>
      <c r="D68" s="72">
        <v>18.399999999999999</v>
      </c>
      <c r="E68" s="72" t="s">
        <v>927</v>
      </c>
    </row>
    <row r="69" spans="1:5" x14ac:dyDescent="0.25">
      <c r="A69" s="16">
        <v>67</v>
      </c>
      <c r="B69" s="15" t="s">
        <v>1073</v>
      </c>
      <c r="C69" s="64">
        <v>252</v>
      </c>
      <c r="D69" s="72">
        <v>14.2</v>
      </c>
      <c r="E69" s="72" t="s">
        <v>879</v>
      </c>
    </row>
    <row r="70" spans="1:5" x14ac:dyDescent="0.25">
      <c r="A70" s="16">
        <v>68</v>
      </c>
      <c r="B70" s="15" t="s">
        <v>1074</v>
      </c>
      <c r="C70" s="64">
        <v>774</v>
      </c>
      <c r="D70" s="72">
        <v>13.6</v>
      </c>
      <c r="E70" s="72" t="s">
        <v>881</v>
      </c>
    </row>
    <row r="71" spans="1:5" x14ac:dyDescent="0.25">
      <c r="A71" s="16">
        <v>69</v>
      </c>
      <c r="B71" s="15" t="s">
        <v>1075</v>
      </c>
      <c r="C71" s="64">
        <v>161</v>
      </c>
      <c r="D71" s="72">
        <v>17.899999999999999</v>
      </c>
      <c r="E71" s="72" t="s">
        <v>828</v>
      </c>
    </row>
    <row r="72" spans="1:5" x14ac:dyDescent="0.25">
      <c r="A72" s="16">
        <v>70</v>
      </c>
      <c r="B72" s="15" t="s">
        <v>1076</v>
      </c>
      <c r="C72" s="64">
        <v>76</v>
      </c>
      <c r="D72" s="72">
        <v>18.3</v>
      </c>
      <c r="E72" s="72" t="s">
        <v>928</v>
      </c>
    </row>
    <row r="73" spans="1:5" x14ac:dyDescent="0.25">
      <c r="A73" s="16">
        <v>71</v>
      </c>
      <c r="B73" s="15" t="s">
        <v>1077</v>
      </c>
      <c r="C73" s="64">
        <v>299</v>
      </c>
      <c r="D73" s="72">
        <v>13.8</v>
      </c>
      <c r="E73" s="72" t="s">
        <v>903</v>
      </c>
    </row>
    <row r="74" spans="1:5" x14ac:dyDescent="0.25">
      <c r="A74" s="16">
        <v>72</v>
      </c>
      <c r="B74" s="15" t="s">
        <v>1078</v>
      </c>
      <c r="C74" s="64">
        <v>185</v>
      </c>
      <c r="D74" s="72">
        <v>17</v>
      </c>
      <c r="E74" s="72" t="s">
        <v>929</v>
      </c>
    </row>
    <row r="75" spans="1:5" x14ac:dyDescent="0.25">
      <c r="A75" s="30" t="s">
        <v>189</v>
      </c>
    </row>
  </sheetData>
  <mergeCells count="1">
    <mergeCell ref="A1:E1"/>
  </mergeCells>
  <conditionalFormatting sqref="C3:C74">
    <cfRule type="cellIs" dxfId="12" priority="1" operator="lessThan">
      <formula>5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13"/>
  <sheetViews>
    <sheetView workbookViewId="0">
      <selection sqref="A1:K1"/>
    </sheetView>
  </sheetViews>
  <sheetFormatPr defaultColWidth="8.85546875" defaultRowHeight="15" x14ac:dyDescent="0.25"/>
  <cols>
    <col min="1" max="1" width="10.28515625" style="4" bestFit="1" customWidth="1"/>
    <col min="2" max="10" width="10.7109375" style="4" customWidth="1"/>
    <col min="11" max="11" width="10.7109375" style="48" customWidth="1"/>
    <col min="12" max="16384" width="8.85546875" style="4"/>
  </cols>
  <sheetData>
    <row r="1" spans="1:11" ht="15.6" x14ac:dyDescent="0.3">
      <c r="A1" s="326" t="s">
        <v>1088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4.45" x14ac:dyDescent="0.3">
      <c r="A2" s="80" t="s">
        <v>13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</row>
    <row r="3" spans="1:11" ht="14.45" x14ac:dyDescent="0.3">
      <c r="A3" s="3" t="s">
        <v>2</v>
      </c>
      <c r="B3" s="117">
        <v>2443</v>
      </c>
      <c r="C3" s="117">
        <v>2432</v>
      </c>
      <c r="D3" s="117">
        <v>2496</v>
      </c>
      <c r="E3" s="117">
        <v>2615</v>
      </c>
      <c r="F3" s="117">
        <v>2789</v>
      </c>
      <c r="G3" s="117">
        <v>2927</v>
      </c>
      <c r="H3" s="117">
        <v>2940</v>
      </c>
      <c r="I3" s="117">
        <v>3186</v>
      </c>
      <c r="J3" s="117">
        <v>3502</v>
      </c>
      <c r="K3" s="215">
        <v>3707</v>
      </c>
    </row>
    <row r="4" spans="1:11" ht="14.45" x14ac:dyDescent="0.3">
      <c r="A4" s="84" t="s">
        <v>1</v>
      </c>
      <c r="B4" s="56">
        <v>39.9</v>
      </c>
      <c r="C4" s="56">
        <v>39.700000000000003</v>
      </c>
      <c r="D4" s="56">
        <v>40.299999999999997</v>
      </c>
      <c r="E4" s="56">
        <v>41.9</v>
      </c>
      <c r="F4" s="56">
        <v>44.3</v>
      </c>
      <c r="G4" s="56">
        <v>46.1</v>
      </c>
      <c r="H4" s="56">
        <v>45.8</v>
      </c>
      <c r="I4" s="56">
        <v>48.9</v>
      </c>
      <c r="J4" s="56">
        <v>54.5</v>
      </c>
      <c r="K4" s="187">
        <v>57.9</v>
      </c>
    </row>
    <row r="5" spans="1:11" ht="14.45" x14ac:dyDescent="0.3">
      <c r="A5" s="85" t="s">
        <v>16</v>
      </c>
      <c r="B5" s="56">
        <v>39.200000000000003</v>
      </c>
      <c r="C5" s="56">
        <v>37.5</v>
      </c>
      <c r="D5" s="56">
        <v>38</v>
      </c>
      <c r="E5" s="56">
        <v>39.1</v>
      </c>
      <c r="F5" s="56">
        <v>39.1</v>
      </c>
      <c r="G5" s="56">
        <v>39.4</v>
      </c>
      <c r="H5" s="56">
        <v>40.5</v>
      </c>
      <c r="I5" s="56">
        <v>42.7</v>
      </c>
      <c r="J5" s="56">
        <v>47.4</v>
      </c>
      <c r="K5" s="56" t="s">
        <v>971</v>
      </c>
    </row>
    <row r="6" spans="1:11" ht="14.45" x14ac:dyDescent="0.3">
      <c r="A6" s="30" t="s">
        <v>189</v>
      </c>
    </row>
    <row r="8" spans="1:11" ht="14.45" x14ac:dyDescent="0.3">
      <c r="A8" s="48" t="s">
        <v>794</v>
      </c>
    </row>
    <row r="9" spans="1:11" customFormat="1" ht="14.45" x14ac:dyDescent="0.3">
      <c r="K9" s="48"/>
    </row>
    <row r="10" spans="1:11" customFormat="1" ht="14.65" x14ac:dyDescent="0.35">
      <c r="K10" s="48"/>
    </row>
    <row r="11" spans="1:11" customFormat="1" ht="14.65" x14ac:dyDescent="0.35">
      <c r="K11" s="48"/>
    </row>
    <row r="12" spans="1:11" customFormat="1" ht="14.65" x14ac:dyDescent="0.35">
      <c r="K12" s="48"/>
    </row>
    <row r="13" spans="1:11" customFormat="1" ht="14.65" x14ac:dyDescent="0.35">
      <c r="K13" s="48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24"/>
  <sheetViews>
    <sheetView workbookViewId="0">
      <selection activeCell="C26" sqref="C26"/>
    </sheetView>
  </sheetViews>
  <sheetFormatPr defaultColWidth="8.85546875" defaultRowHeight="15" x14ac:dyDescent="0.25"/>
  <cols>
    <col min="1" max="1" width="31.85546875" style="12" customWidth="1"/>
    <col min="2" max="2" width="8.85546875" style="12"/>
    <col min="3" max="3" width="10.28515625" style="12" customWidth="1"/>
    <col min="4" max="4" width="19.42578125" style="12" customWidth="1"/>
    <col min="5" max="5" width="19.7109375" style="12" customWidth="1"/>
    <col min="6" max="16384" width="8.85546875" style="12"/>
  </cols>
  <sheetData>
    <row r="1" spans="1:11" ht="33" customHeight="1" x14ac:dyDescent="0.25">
      <c r="A1" s="346" t="s">
        <v>1086</v>
      </c>
      <c r="B1" s="346"/>
      <c r="C1" s="346"/>
      <c r="D1" s="346"/>
      <c r="E1" s="346"/>
      <c r="F1"/>
      <c r="G1"/>
      <c r="H1"/>
      <c r="I1"/>
      <c r="J1"/>
      <c r="K1"/>
    </row>
    <row r="2" spans="1:11" ht="43.15" x14ac:dyDescent="0.3">
      <c r="A2" s="14" t="s">
        <v>35</v>
      </c>
      <c r="B2" s="14" t="s">
        <v>121</v>
      </c>
      <c r="C2" s="14" t="s">
        <v>55</v>
      </c>
      <c r="D2" s="14" t="s">
        <v>207</v>
      </c>
      <c r="E2" s="14" t="s">
        <v>37</v>
      </c>
    </row>
    <row r="3" spans="1:11" ht="14.45" customHeight="1" x14ac:dyDescent="0.3">
      <c r="A3" s="345" t="s">
        <v>202</v>
      </c>
      <c r="B3" s="345"/>
      <c r="C3" s="345"/>
      <c r="D3" s="345"/>
      <c r="E3" s="345"/>
    </row>
    <row r="4" spans="1:11" ht="14.45" x14ac:dyDescent="0.3">
      <c r="A4" s="17" t="s">
        <v>38</v>
      </c>
      <c r="B4" s="19">
        <v>35</v>
      </c>
      <c r="C4" s="42">
        <f>B4/SUM($B$4:$B$8)*100</f>
        <v>0.94415969786889664</v>
      </c>
      <c r="D4" s="42">
        <v>10.44997596505528</v>
      </c>
      <c r="E4" s="24" t="s">
        <v>1081</v>
      </c>
    </row>
    <row r="5" spans="1:11" ht="14.45" x14ac:dyDescent="0.3">
      <c r="A5" s="17" t="s">
        <v>39</v>
      </c>
      <c r="B5" s="19">
        <v>53</v>
      </c>
      <c r="C5" s="42">
        <f t="shared" ref="C5:C8" si="0">B5/SUM($B$4:$B$8)*100</f>
        <v>1.4297275424871863</v>
      </c>
      <c r="D5" s="42">
        <v>5.5923277483916785</v>
      </c>
      <c r="E5" s="24" t="s">
        <v>1081</v>
      </c>
      <c r="I5" s="274"/>
    </row>
    <row r="6" spans="1:11" ht="14.45" x14ac:dyDescent="0.3">
      <c r="A6" s="17" t="s">
        <v>40</v>
      </c>
      <c r="B6" s="19">
        <v>248</v>
      </c>
      <c r="C6" s="42">
        <f t="shared" si="0"/>
        <v>6.690045859185326</v>
      </c>
      <c r="D6" s="42">
        <v>44.935106820533171</v>
      </c>
      <c r="E6" s="24" t="s">
        <v>1081</v>
      </c>
      <c r="I6" s="274"/>
    </row>
    <row r="7" spans="1:11" ht="14.45" x14ac:dyDescent="0.3">
      <c r="A7" s="17" t="s">
        <v>41</v>
      </c>
      <c r="B7" s="19">
        <v>1611</v>
      </c>
      <c r="C7" s="42">
        <f t="shared" si="0"/>
        <v>43.458322093336932</v>
      </c>
      <c r="D7" s="42">
        <v>53.835701859152977</v>
      </c>
      <c r="E7" s="24" t="s">
        <v>1081</v>
      </c>
      <c r="I7" s="274"/>
    </row>
    <row r="8" spans="1:11" ht="14.45" x14ac:dyDescent="0.3">
      <c r="A8" s="17" t="s">
        <v>42</v>
      </c>
      <c r="B8" s="19">
        <v>1760</v>
      </c>
      <c r="C8" s="42">
        <f t="shared" si="0"/>
        <v>47.477744807121667</v>
      </c>
      <c r="D8" s="42">
        <v>184.90735721159706</v>
      </c>
      <c r="E8" s="24" t="s">
        <v>1081</v>
      </c>
      <c r="I8" s="274"/>
    </row>
    <row r="9" spans="1:11" ht="14.45" customHeight="1" x14ac:dyDescent="0.25">
      <c r="A9" s="345" t="s">
        <v>122</v>
      </c>
      <c r="B9" s="345"/>
      <c r="C9" s="345"/>
      <c r="D9" s="345"/>
      <c r="E9" s="345"/>
    </row>
    <row r="10" spans="1:11" ht="14.45" x14ac:dyDescent="0.3">
      <c r="A10" s="17" t="s">
        <v>44</v>
      </c>
      <c r="B10" s="19">
        <v>1556</v>
      </c>
      <c r="C10" s="26">
        <v>41.974640000000001</v>
      </c>
      <c r="D10" s="18">
        <v>53.6</v>
      </c>
      <c r="E10" s="18">
        <v>42.1</v>
      </c>
    </row>
    <row r="11" spans="1:11" ht="14.45" x14ac:dyDescent="0.3">
      <c r="A11" s="17" t="s">
        <v>45</v>
      </c>
      <c r="B11" s="19">
        <v>2151</v>
      </c>
      <c r="C11" s="26">
        <v>58.025359999999999</v>
      </c>
      <c r="D11" s="18">
        <v>74.8</v>
      </c>
      <c r="E11" s="18">
        <v>73.8</v>
      </c>
    </row>
    <row r="12" spans="1:11" ht="14.45" customHeight="1" x14ac:dyDescent="0.25">
      <c r="A12" s="345" t="s">
        <v>123</v>
      </c>
      <c r="B12" s="345"/>
      <c r="C12" s="345"/>
      <c r="D12" s="345"/>
      <c r="E12" s="345"/>
    </row>
    <row r="13" spans="1:11" x14ac:dyDescent="0.25">
      <c r="A13" s="17" t="s">
        <v>47</v>
      </c>
      <c r="B13" s="19">
        <v>3212</v>
      </c>
      <c r="C13" s="42">
        <v>86.646879999999996</v>
      </c>
      <c r="D13" s="42">
        <v>67.599999999999994</v>
      </c>
      <c r="E13" s="42">
        <v>56.9</v>
      </c>
    </row>
    <row r="14" spans="1:11" ht="14.45" x14ac:dyDescent="0.3">
      <c r="A14" s="17" t="s">
        <v>57</v>
      </c>
      <c r="B14" s="53">
        <v>277</v>
      </c>
      <c r="C14" s="42">
        <v>7.4723499999999996</v>
      </c>
      <c r="D14" s="42">
        <v>69.3</v>
      </c>
      <c r="E14" s="42">
        <v>81</v>
      </c>
    </row>
    <row r="15" spans="1:11" ht="14.45" x14ac:dyDescent="0.3">
      <c r="A15" s="17" t="s">
        <v>56</v>
      </c>
      <c r="B15" s="53">
        <v>52</v>
      </c>
      <c r="C15" s="42">
        <v>1.402752</v>
      </c>
      <c r="D15" s="42">
        <v>91</v>
      </c>
      <c r="E15" s="42">
        <v>94.3</v>
      </c>
    </row>
    <row r="16" spans="1:11" ht="14.45" x14ac:dyDescent="0.3">
      <c r="A16" s="17" t="s">
        <v>181</v>
      </c>
      <c r="B16" s="53">
        <v>34</v>
      </c>
      <c r="C16" s="42">
        <v>0.917184</v>
      </c>
      <c r="D16" s="42">
        <v>19.5</v>
      </c>
      <c r="E16" s="42">
        <v>28.1</v>
      </c>
    </row>
    <row r="17" spans="1:5" ht="14.45" x14ac:dyDescent="0.3">
      <c r="A17" s="17" t="s">
        <v>48</v>
      </c>
      <c r="B17" s="53">
        <v>129</v>
      </c>
      <c r="C17" s="42">
        <v>3.4799030000000002</v>
      </c>
      <c r="D17" s="42">
        <v>32.4</v>
      </c>
      <c r="E17" s="42">
        <v>46.2</v>
      </c>
    </row>
    <row r="18" spans="1:5" ht="14.45" customHeight="1" x14ac:dyDescent="0.25">
      <c r="A18" s="345" t="s">
        <v>124</v>
      </c>
      <c r="B18" s="345"/>
      <c r="C18" s="345"/>
      <c r="D18" s="345"/>
      <c r="E18" s="345"/>
    </row>
    <row r="19" spans="1:5" ht="14.65" x14ac:dyDescent="0.35">
      <c r="A19" s="17" t="s">
        <v>50</v>
      </c>
      <c r="B19" s="19">
        <v>724</v>
      </c>
      <c r="C19" s="42">
        <v>19.541</v>
      </c>
      <c r="D19" s="42">
        <v>58.1</v>
      </c>
      <c r="E19" s="42">
        <v>50.676355839999999</v>
      </c>
    </row>
    <row r="20" spans="1:5" ht="14.65" x14ac:dyDescent="0.35">
      <c r="A20" s="17" t="s">
        <v>51</v>
      </c>
      <c r="B20" s="19">
        <v>274</v>
      </c>
      <c r="C20" s="42">
        <v>7.3954000000000004</v>
      </c>
      <c r="D20" s="42">
        <v>56.1</v>
      </c>
      <c r="E20" s="42">
        <v>46.315866900000003</v>
      </c>
    </row>
    <row r="21" spans="1:5" ht="14.65" x14ac:dyDescent="0.35">
      <c r="A21" s="17" t="s">
        <v>52</v>
      </c>
      <c r="B21" s="19">
        <v>1520</v>
      </c>
      <c r="C21" s="42">
        <v>41.026000000000003</v>
      </c>
      <c r="D21" s="42">
        <v>71.7</v>
      </c>
      <c r="E21" s="42">
        <v>66.630984339999998</v>
      </c>
    </row>
    <row r="22" spans="1:5" ht="14.65" x14ac:dyDescent="0.35">
      <c r="A22" s="17" t="s">
        <v>53</v>
      </c>
      <c r="B22" s="19">
        <v>742</v>
      </c>
      <c r="C22" s="42">
        <v>20.027000000000001</v>
      </c>
      <c r="D22" s="42">
        <v>65.400000000000006</v>
      </c>
      <c r="E22" s="42">
        <v>59.584467580000002</v>
      </c>
    </row>
    <row r="23" spans="1:5" ht="14.65" x14ac:dyDescent="0.35">
      <c r="A23" s="17" t="s">
        <v>54</v>
      </c>
      <c r="B23" s="19">
        <v>445</v>
      </c>
      <c r="C23" s="42">
        <v>12.010999999999999</v>
      </c>
      <c r="D23" s="42">
        <v>56.4</v>
      </c>
      <c r="E23" s="42">
        <v>51.038350010000002</v>
      </c>
    </row>
    <row r="24" spans="1:5" ht="14.45" x14ac:dyDescent="0.3">
      <c r="A24" s="30" t="s">
        <v>189</v>
      </c>
    </row>
  </sheetData>
  <mergeCells count="5">
    <mergeCell ref="A1:E1"/>
    <mergeCell ref="A3:E3"/>
    <mergeCell ref="A9:E9"/>
    <mergeCell ref="A12:E12"/>
    <mergeCell ref="A18:E18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46"/>
  <sheetViews>
    <sheetView zoomScaleNormal="100" workbookViewId="0">
      <selection sqref="A1:K1"/>
    </sheetView>
  </sheetViews>
  <sheetFormatPr defaultColWidth="8.85546875" defaultRowHeight="15" x14ac:dyDescent="0.25"/>
  <cols>
    <col min="1" max="1" width="26.85546875" style="12" customWidth="1"/>
    <col min="2" max="2" width="10.28515625" style="12" customWidth="1"/>
    <col min="3" max="3" width="10.42578125" style="12" customWidth="1"/>
    <col min="4" max="4" width="10" style="12" customWidth="1"/>
    <col min="5" max="8" width="8.85546875" style="12"/>
    <col min="9" max="9" width="8.85546875" style="12" customWidth="1"/>
    <col min="10" max="10" width="8.85546875" style="12"/>
    <col min="11" max="11" width="8.85546875" style="224"/>
    <col min="12" max="16384" width="8.85546875" style="12"/>
  </cols>
  <sheetData>
    <row r="1" spans="1:11" ht="15.6" customHeight="1" x14ac:dyDescent="0.25">
      <c r="A1" s="352" t="s">
        <v>972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ht="14.45" x14ac:dyDescent="0.3">
      <c r="A2" s="118" t="s">
        <v>171</v>
      </c>
      <c r="B2" s="14">
        <v>2008</v>
      </c>
      <c r="C2" s="14">
        <v>2009</v>
      </c>
      <c r="D2" s="14">
        <v>2010</v>
      </c>
      <c r="E2" s="14">
        <v>2011</v>
      </c>
      <c r="F2" s="14">
        <v>2012</v>
      </c>
      <c r="G2" s="14">
        <v>2013</v>
      </c>
      <c r="H2" s="14">
        <v>2014</v>
      </c>
      <c r="I2" s="14">
        <v>2015</v>
      </c>
      <c r="J2" s="14">
        <v>2016</v>
      </c>
      <c r="K2" s="198">
        <v>2017</v>
      </c>
    </row>
    <row r="3" spans="1:11" ht="14.45" customHeight="1" x14ac:dyDescent="0.3">
      <c r="A3" s="17" t="s">
        <v>155</v>
      </c>
      <c r="B3" s="19">
        <v>918</v>
      </c>
      <c r="C3" s="19">
        <v>954</v>
      </c>
      <c r="D3" s="19">
        <v>978</v>
      </c>
      <c r="E3" s="19">
        <v>1026</v>
      </c>
      <c r="F3" s="19">
        <v>1091</v>
      </c>
      <c r="G3" s="19">
        <v>1166</v>
      </c>
      <c r="H3" s="19">
        <v>1211</v>
      </c>
      <c r="I3" s="19">
        <v>1342</v>
      </c>
      <c r="J3" s="19">
        <v>1483</v>
      </c>
      <c r="K3" s="19">
        <v>1539</v>
      </c>
    </row>
    <row r="4" spans="1:11" ht="14.45" x14ac:dyDescent="0.3">
      <c r="A4" s="17" t="s">
        <v>24</v>
      </c>
      <c r="B4" s="19">
        <v>481</v>
      </c>
      <c r="C4" s="19">
        <v>515</v>
      </c>
      <c r="D4" s="19">
        <v>507</v>
      </c>
      <c r="E4" s="19">
        <v>580</v>
      </c>
      <c r="F4" s="19">
        <v>615</v>
      </c>
      <c r="G4" s="19">
        <v>748</v>
      </c>
      <c r="H4" s="19">
        <v>752</v>
      </c>
      <c r="I4" s="19">
        <v>774</v>
      </c>
      <c r="J4" s="19">
        <v>970</v>
      </c>
      <c r="K4" s="19">
        <v>1092</v>
      </c>
    </row>
    <row r="5" spans="1:11" ht="14.45" x14ac:dyDescent="0.3">
      <c r="A5" s="17" t="s">
        <v>153</v>
      </c>
      <c r="B5" s="19">
        <v>581</v>
      </c>
      <c r="C5" s="19">
        <v>531</v>
      </c>
      <c r="D5" s="19">
        <v>567</v>
      </c>
      <c r="E5" s="19">
        <v>566</v>
      </c>
      <c r="F5" s="19">
        <v>566</v>
      </c>
      <c r="G5" s="19">
        <v>547</v>
      </c>
      <c r="H5" s="19">
        <v>486</v>
      </c>
      <c r="I5" s="19">
        <v>569</v>
      </c>
      <c r="J5" s="19">
        <v>600</v>
      </c>
      <c r="K5" s="19">
        <v>599</v>
      </c>
    </row>
    <row r="6" spans="1:11" ht="14.45" x14ac:dyDescent="0.3">
      <c r="A6" s="17" t="s">
        <v>154</v>
      </c>
      <c r="B6" s="19">
        <v>101</v>
      </c>
      <c r="C6" s="19">
        <v>94</v>
      </c>
      <c r="D6" s="19">
        <v>94</v>
      </c>
      <c r="E6" s="19">
        <v>99</v>
      </c>
      <c r="F6" s="19">
        <v>103</v>
      </c>
      <c r="G6" s="19">
        <v>93</v>
      </c>
      <c r="H6" s="19">
        <v>120</v>
      </c>
      <c r="I6" s="19">
        <v>104</v>
      </c>
      <c r="J6" s="19">
        <v>98</v>
      </c>
      <c r="K6" s="19">
        <v>100</v>
      </c>
    </row>
    <row r="7" spans="1:11" ht="14.45" x14ac:dyDescent="0.3">
      <c r="A7" s="17" t="s">
        <v>152</v>
      </c>
      <c r="B7" s="19">
        <v>59</v>
      </c>
      <c r="C7" s="19">
        <v>49</v>
      </c>
      <c r="D7" s="19">
        <v>65</v>
      </c>
      <c r="E7" s="19">
        <v>60</v>
      </c>
      <c r="F7" s="19">
        <v>61</v>
      </c>
      <c r="G7" s="19">
        <v>52</v>
      </c>
      <c r="H7" s="19">
        <v>43</v>
      </c>
      <c r="I7" s="19">
        <v>60</v>
      </c>
      <c r="J7" s="19">
        <v>48</v>
      </c>
      <c r="K7" s="19">
        <v>54</v>
      </c>
    </row>
    <row r="8" spans="1:11" ht="14.45" x14ac:dyDescent="0.3">
      <c r="A8" s="17" t="s">
        <v>151</v>
      </c>
      <c r="B8" s="19">
        <v>46</v>
      </c>
      <c r="C8" s="19">
        <v>44</v>
      </c>
      <c r="D8" s="19">
        <v>38</v>
      </c>
      <c r="E8" s="19">
        <v>43</v>
      </c>
      <c r="F8" s="19">
        <v>53</v>
      </c>
      <c r="G8" s="19">
        <v>46</v>
      </c>
      <c r="H8" s="19">
        <v>44</v>
      </c>
      <c r="I8" s="19">
        <v>47</v>
      </c>
      <c r="J8" s="19">
        <v>40</v>
      </c>
      <c r="K8" s="19">
        <v>44</v>
      </c>
    </row>
    <row r="9" spans="1:11" ht="14.45" customHeight="1" x14ac:dyDescent="0.3">
      <c r="A9" s="17" t="s">
        <v>156</v>
      </c>
      <c r="B9" s="19">
        <v>257</v>
      </c>
      <c r="C9" s="19">
        <v>245</v>
      </c>
      <c r="D9" s="19">
        <v>247</v>
      </c>
      <c r="E9" s="19">
        <v>241</v>
      </c>
      <c r="F9" s="19">
        <v>300</v>
      </c>
      <c r="G9" s="19">
        <v>275</v>
      </c>
      <c r="H9" s="19">
        <v>284</v>
      </c>
      <c r="I9" s="19">
        <v>290</v>
      </c>
      <c r="J9" s="19">
        <v>263</v>
      </c>
      <c r="K9" s="19">
        <v>279</v>
      </c>
    </row>
    <row r="10" spans="1:11" ht="14.65" x14ac:dyDescent="0.35">
      <c r="A10" s="133" t="s">
        <v>136</v>
      </c>
      <c r="B10" s="134">
        <v>2443</v>
      </c>
      <c r="C10" s="134">
        <v>2432</v>
      </c>
      <c r="D10" s="134">
        <v>2496</v>
      </c>
      <c r="E10" s="134">
        <v>2615</v>
      </c>
      <c r="F10" s="134">
        <v>2789</v>
      </c>
      <c r="G10" s="134">
        <v>2927</v>
      </c>
      <c r="H10" s="134">
        <v>2940</v>
      </c>
      <c r="I10" s="134">
        <v>3186</v>
      </c>
      <c r="J10" s="134">
        <v>3502</v>
      </c>
      <c r="K10" s="134">
        <v>3707</v>
      </c>
    </row>
    <row r="11" spans="1:11" ht="14.65" x14ac:dyDescent="0.35">
      <c r="A11" s="30" t="s">
        <v>189</v>
      </c>
      <c r="B11"/>
      <c r="C11"/>
      <c r="D11"/>
    </row>
    <row r="12" spans="1:11" ht="14.65" x14ac:dyDescent="0.35">
      <c r="A12" s="43"/>
    </row>
    <row r="13" spans="1:11" ht="14.45" x14ac:dyDescent="0.3">
      <c r="A13" s="274"/>
      <c r="B13" s="274"/>
      <c r="C13" s="274"/>
      <c r="D13" s="274"/>
      <c r="E13" s="274"/>
      <c r="F13" s="274"/>
      <c r="G13" s="193"/>
      <c r="H13" s="193"/>
      <c r="I13" s="193"/>
      <c r="J13" s="193"/>
      <c r="K13" s="193"/>
    </row>
    <row r="14" spans="1:11" ht="14.45" x14ac:dyDescent="0.3">
      <c r="A14" s="274"/>
      <c r="B14" s="274"/>
      <c r="C14" s="274"/>
      <c r="D14" s="274"/>
      <c r="E14" s="274"/>
      <c r="F14" s="274"/>
    </row>
    <row r="15" spans="1:11" ht="14.45" x14ac:dyDescent="0.3">
      <c r="A15" s="274"/>
      <c r="B15" s="274"/>
      <c r="C15" s="274"/>
      <c r="D15" s="274"/>
      <c r="E15" s="274"/>
      <c r="F15" s="274"/>
    </row>
    <row r="16" spans="1:11" ht="14.45" x14ac:dyDescent="0.3">
      <c r="A16" s="358"/>
      <c r="B16" s="358"/>
      <c r="C16" s="358"/>
      <c r="D16" s="358"/>
      <c r="E16" s="358"/>
      <c r="F16" s="274"/>
    </row>
    <row r="17" spans="1:11" ht="14.45" x14ac:dyDescent="0.3">
      <c r="A17" s="274"/>
      <c r="B17" s="274"/>
      <c r="C17" s="274"/>
      <c r="D17" s="274"/>
      <c r="E17" s="274"/>
      <c r="F17" s="274"/>
    </row>
    <row r="18" spans="1:11" ht="14.45" x14ac:dyDescent="0.3">
      <c r="A18" s="274"/>
      <c r="B18" s="274"/>
      <c r="C18" s="274"/>
      <c r="D18" s="274"/>
      <c r="E18" s="274"/>
      <c r="F18" s="274"/>
    </row>
    <row r="19" spans="1:11" ht="14.45" x14ac:dyDescent="0.3">
      <c r="A19" s="274"/>
      <c r="B19" s="274"/>
      <c r="C19" s="274"/>
      <c r="D19" s="274"/>
      <c r="E19" s="274"/>
      <c r="F19" s="274"/>
      <c r="I19" s="240"/>
      <c r="J19" s="240"/>
      <c r="K19" s="240"/>
    </row>
    <row r="20" spans="1:11" ht="14.45" x14ac:dyDescent="0.3">
      <c r="A20" s="274"/>
      <c r="B20" s="274"/>
      <c r="C20" s="274"/>
      <c r="D20" s="274"/>
      <c r="E20" s="274"/>
      <c r="F20" s="274"/>
      <c r="I20" s="240"/>
      <c r="J20" s="240"/>
      <c r="K20" s="240"/>
    </row>
    <row r="21" spans="1:11" ht="14.45" x14ac:dyDescent="0.3">
      <c r="A21" s="274"/>
      <c r="B21" s="274"/>
      <c r="C21" s="274"/>
      <c r="D21" s="274"/>
      <c r="E21" s="274"/>
      <c r="F21" s="274"/>
      <c r="I21" s="240"/>
      <c r="J21" s="240"/>
      <c r="K21" s="240"/>
    </row>
    <row r="22" spans="1:11" s="240" customFormat="1" ht="14.45" x14ac:dyDescent="0.3">
      <c r="A22" s="274"/>
      <c r="B22" s="274"/>
      <c r="C22" s="274"/>
      <c r="D22" s="274"/>
      <c r="E22" s="274"/>
      <c r="F22" s="274"/>
    </row>
    <row r="23" spans="1:11" s="240" customFormat="1" ht="14.45" x14ac:dyDescent="0.3">
      <c r="A23" s="274"/>
      <c r="B23" s="274"/>
      <c r="C23" s="274"/>
      <c r="D23" s="274"/>
      <c r="E23" s="274"/>
      <c r="F23" s="274"/>
    </row>
    <row r="24" spans="1:11" s="240" customFormat="1" ht="14.45" x14ac:dyDescent="0.3">
      <c r="A24" s="274"/>
      <c r="B24" s="274"/>
      <c r="C24" s="274"/>
      <c r="D24" s="274"/>
      <c r="E24" s="274"/>
      <c r="F24" s="274"/>
    </row>
    <row r="25" spans="1:11" s="240" customFormat="1" ht="14.45" x14ac:dyDescent="0.3">
      <c r="A25" s="274"/>
      <c r="B25" s="274"/>
      <c r="C25" s="274"/>
      <c r="D25" s="274"/>
      <c r="E25" s="274"/>
      <c r="F25" s="274"/>
    </row>
    <row r="26" spans="1:11" s="240" customFormat="1" ht="14.45" x14ac:dyDescent="0.3">
      <c r="A26" s="274"/>
      <c r="B26" s="274"/>
      <c r="C26" s="274"/>
      <c r="D26" s="274"/>
      <c r="E26" s="274"/>
      <c r="F26" s="274"/>
    </row>
    <row r="27" spans="1:11" ht="14.45" x14ac:dyDescent="0.3">
      <c r="A27" s="274"/>
      <c r="B27" s="274"/>
      <c r="C27" s="274"/>
      <c r="D27" s="274"/>
      <c r="E27" s="274"/>
      <c r="F27" s="274"/>
      <c r="I27" s="240"/>
      <c r="J27" s="240"/>
      <c r="K27" s="240"/>
    </row>
    <row r="28" spans="1:11" ht="14.45" x14ac:dyDescent="0.3">
      <c r="A28" s="274"/>
      <c r="B28" s="274"/>
      <c r="C28" s="274"/>
      <c r="D28" s="274"/>
      <c r="E28" s="274"/>
      <c r="F28" s="274"/>
      <c r="I28" s="240"/>
      <c r="J28" s="240"/>
      <c r="K28" s="240"/>
    </row>
    <row r="29" spans="1:11" ht="14.45" x14ac:dyDescent="0.3">
      <c r="A29" s="274"/>
      <c r="B29" s="274"/>
      <c r="C29" s="274"/>
      <c r="D29" s="274"/>
      <c r="E29" s="274"/>
      <c r="F29" s="274"/>
      <c r="I29" s="240"/>
      <c r="J29" s="240"/>
      <c r="K29" s="240"/>
    </row>
    <row r="30" spans="1:11" ht="14.45" x14ac:dyDescent="0.3">
      <c r="A30" s="274"/>
      <c r="B30" s="274"/>
      <c r="C30" s="274"/>
      <c r="D30" s="274"/>
      <c r="E30" s="274"/>
      <c r="F30" s="274"/>
      <c r="I30" s="240"/>
      <c r="J30" s="240"/>
      <c r="K30" s="240"/>
    </row>
    <row r="31" spans="1:11" s="273" customFormat="1" ht="14.45" x14ac:dyDescent="0.3">
      <c r="A31" s="274"/>
      <c r="B31" s="274"/>
      <c r="C31" s="274"/>
      <c r="D31" s="274"/>
      <c r="E31" s="274"/>
      <c r="F31" s="274"/>
    </row>
    <row r="32" spans="1:11" ht="14.45" x14ac:dyDescent="0.3">
      <c r="A32" s="274"/>
      <c r="B32" s="274"/>
      <c r="C32" s="274"/>
      <c r="D32" s="274"/>
      <c r="E32" s="274"/>
      <c r="F32" s="274"/>
      <c r="I32" s="240"/>
      <c r="J32" s="240"/>
      <c r="K32" s="240"/>
    </row>
    <row r="33" spans="1:11" x14ac:dyDescent="0.25">
      <c r="A33" s="274"/>
      <c r="B33" s="274"/>
      <c r="C33" s="274"/>
      <c r="D33" s="274"/>
      <c r="E33" s="274"/>
      <c r="F33" s="274"/>
      <c r="I33" s="240"/>
      <c r="J33" s="240"/>
      <c r="K33" s="240"/>
    </row>
    <row r="34" spans="1:11" x14ac:dyDescent="0.25">
      <c r="A34" s="274"/>
      <c r="B34" s="274"/>
      <c r="C34" s="274"/>
      <c r="D34" s="274"/>
      <c r="E34" s="274"/>
      <c r="F34" s="274"/>
      <c r="I34" s="240"/>
      <c r="J34" s="240"/>
      <c r="K34" s="240"/>
    </row>
    <row r="35" spans="1:11" x14ac:dyDescent="0.25">
      <c r="A35" s="274"/>
      <c r="B35" s="274"/>
      <c r="C35" s="274"/>
      <c r="D35" s="274"/>
      <c r="E35" s="274"/>
      <c r="F35" s="274"/>
    </row>
    <row r="36" spans="1:11" x14ac:dyDescent="0.25">
      <c r="A36" s="274"/>
      <c r="B36" s="274"/>
      <c r="C36" s="274"/>
      <c r="D36" s="274"/>
      <c r="E36" s="274"/>
      <c r="F36" s="274"/>
      <c r="I36" s="240"/>
      <c r="J36" s="240"/>
      <c r="K36" s="240"/>
    </row>
    <row r="37" spans="1:11" x14ac:dyDescent="0.25">
      <c r="A37" s="274"/>
      <c r="B37" s="274"/>
      <c r="C37" s="274"/>
      <c r="D37" s="274"/>
      <c r="E37" s="274"/>
      <c r="F37" s="274"/>
      <c r="I37" s="240"/>
      <c r="J37" s="240"/>
      <c r="K37" s="240"/>
    </row>
    <row r="38" spans="1:11" x14ac:dyDescent="0.25">
      <c r="A38" s="274"/>
      <c r="B38" s="274"/>
      <c r="C38" s="274"/>
      <c r="D38" s="274"/>
      <c r="E38" s="274"/>
      <c r="F38" s="274"/>
      <c r="I38" s="240"/>
      <c r="J38" s="240"/>
      <c r="K38" s="240"/>
    </row>
    <row r="39" spans="1:11" x14ac:dyDescent="0.25">
      <c r="A39" s="274"/>
      <c r="B39" s="274"/>
      <c r="C39" s="274"/>
      <c r="D39" s="274"/>
      <c r="E39" s="274"/>
      <c r="F39" s="274"/>
      <c r="I39" s="240"/>
      <c r="J39" s="240"/>
      <c r="K39" s="240"/>
    </row>
    <row r="40" spans="1:11" x14ac:dyDescent="0.25">
      <c r="A40" s="274"/>
      <c r="B40" s="274"/>
      <c r="C40" s="274"/>
      <c r="D40" s="274"/>
      <c r="E40" s="274"/>
      <c r="F40" s="274"/>
      <c r="I40" s="240"/>
      <c r="J40" s="240"/>
      <c r="K40" s="240"/>
    </row>
    <row r="41" spans="1:11" x14ac:dyDescent="0.25">
      <c r="A41" s="274"/>
      <c r="B41" s="274"/>
      <c r="C41" s="274"/>
      <c r="D41" s="274"/>
      <c r="E41" s="274"/>
      <c r="F41" s="274"/>
      <c r="I41" s="240"/>
      <c r="J41" s="240"/>
      <c r="K41" s="240"/>
    </row>
    <row r="42" spans="1:11" x14ac:dyDescent="0.25">
      <c r="A42" s="274"/>
      <c r="B42" s="274"/>
      <c r="C42" s="274"/>
      <c r="D42" s="274"/>
      <c r="E42" s="274"/>
      <c r="F42" s="274"/>
    </row>
    <row r="43" spans="1:11" x14ac:dyDescent="0.25">
      <c r="A43" s="274"/>
      <c r="B43" s="274"/>
      <c r="C43" s="274"/>
      <c r="D43" s="274"/>
      <c r="E43" s="274"/>
      <c r="F43" s="274"/>
    </row>
    <row r="44" spans="1:11" x14ac:dyDescent="0.25">
      <c r="A44" s="274"/>
      <c r="B44" s="274"/>
      <c r="C44" s="274"/>
      <c r="D44" s="274"/>
      <c r="E44" s="274"/>
      <c r="F44" s="274"/>
    </row>
    <row r="45" spans="1:11" x14ac:dyDescent="0.25">
      <c r="A45" s="274"/>
      <c r="B45" s="274"/>
      <c r="C45" s="274"/>
      <c r="D45" s="274"/>
      <c r="E45" s="274"/>
      <c r="F45" s="274"/>
    </row>
    <row r="46" spans="1:11" x14ac:dyDescent="0.25">
      <c r="A46" s="274"/>
      <c r="B46" s="274"/>
      <c r="C46" s="274"/>
      <c r="D46" s="274"/>
      <c r="E46" s="274"/>
      <c r="F46" s="274"/>
    </row>
  </sheetData>
  <mergeCells count="2">
    <mergeCell ref="A1:K1"/>
    <mergeCell ref="A16:E16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M30"/>
  <sheetViews>
    <sheetView zoomScale="115" zoomScaleNormal="115" workbookViewId="0">
      <selection activeCell="F33" sqref="F33"/>
    </sheetView>
  </sheetViews>
  <sheetFormatPr defaultColWidth="8.85546875" defaultRowHeight="15" x14ac:dyDescent="0.25"/>
  <cols>
    <col min="1" max="1" width="20.42578125" style="4" customWidth="1"/>
    <col min="2" max="10" width="10.5703125" style="4" customWidth="1"/>
    <col min="11" max="11" width="10.5703125" style="224" customWidth="1"/>
    <col min="12" max="16384" width="8.85546875" style="4"/>
  </cols>
  <sheetData>
    <row r="1" spans="1:13" ht="15.75" x14ac:dyDescent="0.25">
      <c r="A1" s="346" t="s">
        <v>205</v>
      </c>
      <c r="B1" s="346"/>
      <c r="C1" s="346"/>
      <c r="D1" s="346"/>
      <c r="E1" s="346"/>
      <c r="F1" s="346"/>
      <c r="G1" s="346"/>
      <c r="H1" s="346"/>
      <c r="I1" s="346"/>
      <c r="J1" s="346"/>
      <c r="K1" s="208"/>
    </row>
    <row r="2" spans="1:13" ht="14.45" x14ac:dyDescent="0.3">
      <c r="A2" s="101" t="s">
        <v>27</v>
      </c>
      <c r="B2" s="101">
        <v>2008</v>
      </c>
      <c r="C2" s="101">
        <v>2009</v>
      </c>
      <c r="D2" s="101">
        <v>2010</v>
      </c>
      <c r="E2" s="101">
        <v>2011</v>
      </c>
      <c r="F2" s="101">
        <v>2012</v>
      </c>
      <c r="G2" s="101">
        <v>2013</v>
      </c>
      <c r="H2" s="101">
        <v>2014</v>
      </c>
      <c r="I2" s="101">
        <v>2015</v>
      </c>
      <c r="J2" s="101">
        <v>2016</v>
      </c>
      <c r="K2" s="101">
        <v>2017</v>
      </c>
    </row>
    <row r="3" spans="1:13" ht="14.45" x14ac:dyDescent="0.3">
      <c r="A3" s="270" t="s">
        <v>15</v>
      </c>
      <c r="B3" s="271"/>
      <c r="C3" s="271"/>
      <c r="D3" s="271"/>
      <c r="E3" s="271"/>
      <c r="F3" s="271"/>
      <c r="G3" s="271"/>
      <c r="H3" s="271"/>
      <c r="I3" s="271"/>
      <c r="J3" s="272"/>
      <c r="K3" s="225"/>
    </row>
    <row r="4" spans="1:13" ht="14.45" x14ac:dyDescent="0.3">
      <c r="A4" s="119" t="s">
        <v>697</v>
      </c>
      <c r="B4" s="41">
        <v>15.4</v>
      </c>
      <c r="C4" s="41">
        <v>15.99</v>
      </c>
      <c r="D4" s="41">
        <v>16.09</v>
      </c>
      <c r="E4" s="41">
        <v>16.489999999999998</v>
      </c>
      <c r="F4" s="41">
        <v>16.88</v>
      </c>
      <c r="G4" s="41">
        <v>17.739999999999998</v>
      </c>
      <c r="H4" s="41">
        <v>18.079999999999998</v>
      </c>
      <c r="I4" s="41">
        <v>19.47</v>
      </c>
      <c r="J4" s="41">
        <v>21.85</v>
      </c>
      <c r="K4" s="41">
        <v>23.3</v>
      </c>
      <c r="L4" s="40"/>
    </row>
    <row r="5" spans="1:13" ht="14.45" x14ac:dyDescent="0.3">
      <c r="A5" s="97" t="s">
        <v>713</v>
      </c>
      <c r="B5" s="41">
        <v>13.73</v>
      </c>
      <c r="C5" s="41">
        <v>12.73</v>
      </c>
      <c r="D5" s="41">
        <v>13.53</v>
      </c>
      <c r="E5" s="41">
        <v>13.91</v>
      </c>
      <c r="F5" s="41">
        <v>13.36</v>
      </c>
      <c r="G5" s="41">
        <v>13.03</v>
      </c>
      <c r="H5" s="41">
        <v>11.73</v>
      </c>
      <c r="I5" s="41">
        <v>14.59</v>
      </c>
      <c r="J5" s="41">
        <v>13.86</v>
      </c>
      <c r="K5" s="41">
        <v>14.9</v>
      </c>
      <c r="L5" s="40"/>
      <c r="M5" s="302"/>
    </row>
    <row r="6" spans="1:13" ht="14.45" x14ac:dyDescent="0.3">
      <c r="A6" s="120" t="s">
        <v>199</v>
      </c>
      <c r="B6" s="41">
        <v>11.42</v>
      </c>
      <c r="C6" s="41">
        <v>11.81</v>
      </c>
      <c r="D6" s="41">
        <v>10.84</v>
      </c>
      <c r="E6" s="41">
        <v>13.42</v>
      </c>
      <c r="F6" s="41">
        <v>14.03</v>
      </c>
      <c r="G6" s="41">
        <v>17.04</v>
      </c>
      <c r="H6" s="41">
        <v>16.39</v>
      </c>
      <c r="I6" s="41">
        <v>17.940000000000001</v>
      </c>
      <c r="J6" s="41">
        <v>22.16</v>
      </c>
      <c r="K6" s="41">
        <v>24.46</v>
      </c>
      <c r="L6" s="40"/>
      <c r="M6" s="302"/>
    </row>
    <row r="7" spans="1:13" ht="14.45" x14ac:dyDescent="0.3">
      <c r="A7" s="270" t="s">
        <v>14</v>
      </c>
      <c r="B7" s="271"/>
      <c r="C7" s="271"/>
      <c r="D7" s="271"/>
      <c r="E7" s="271"/>
      <c r="F7" s="271"/>
      <c r="G7" s="271"/>
      <c r="H7" s="271"/>
      <c r="I7" s="271"/>
      <c r="J7" s="272"/>
      <c r="K7" s="225"/>
      <c r="L7" s="40"/>
      <c r="M7" s="302"/>
    </row>
    <row r="8" spans="1:13" ht="14.45" x14ac:dyDescent="0.3">
      <c r="A8" s="119" t="s">
        <v>697</v>
      </c>
      <c r="B8" s="41">
        <v>16.96</v>
      </c>
      <c r="C8" s="41">
        <v>17.59</v>
      </c>
      <c r="D8" s="41">
        <v>18.29</v>
      </c>
      <c r="E8" s="41">
        <v>19.47</v>
      </c>
      <c r="F8" s="41">
        <v>21.27</v>
      </c>
      <c r="G8" s="41">
        <v>22.91</v>
      </c>
      <c r="H8" s="41">
        <v>24.02</v>
      </c>
      <c r="I8" s="41">
        <v>27.02</v>
      </c>
      <c r="J8" s="41">
        <v>29.54</v>
      </c>
      <c r="K8" s="41">
        <v>29.9</v>
      </c>
      <c r="L8" s="40"/>
      <c r="M8" s="302"/>
    </row>
    <row r="9" spans="1:13" ht="14.45" x14ac:dyDescent="0.3">
      <c r="A9" s="97" t="s">
        <v>713</v>
      </c>
      <c r="B9" s="41">
        <v>6.8</v>
      </c>
      <c r="C9" s="41">
        <v>6.02</v>
      </c>
      <c r="D9" s="41">
        <v>6.46</v>
      </c>
      <c r="E9" s="41">
        <v>5.99</v>
      </c>
      <c r="F9" s="41">
        <v>6.5</v>
      </c>
      <c r="G9" s="41">
        <v>6.1</v>
      </c>
      <c r="H9" s="41">
        <v>5.22</v>
      </c>
      <c r="I9" s="41">
        <v>5.2</v>
      </c>
      <c r="J9" s="41">
        <v>7</v>
      </c>
      <c r="K9" s="41">
        <v>5.9</v>
      </c>
      <c r="L9" s="40"/>
      <c r="M9" s="302"/>
    </row>
    <row r="10" spans="1:13" ht="14.65" x14ac:dyDescent="0.35">
      <c r="A10" s="120" t="s">
        <v>199</v>
      </c>
      <c r="B10" s="41">
        <v>5.57</v>
      </c>
      <c r="C10" s="41">
        <v>6.37</v>
      </c>
      <c r="D10" s="41">
        <v>7.02</v>
      </c>
      <c r="E10" s="41">
        <v>6.97</v>
      </c>
      <c r="F10" s="41">
        <v>7.54</v>
      </c>
      <c r="G10" s="41">
        <v>9.1199999999999992</v>
      </c>
      <c r="H10" s="41">
        <v>9.82</v>
      </c>
      <c r="I10" s="41">
        <v>8.9600000000000009</v>
      </c>
      <c r="J10" s="41">
        <v>11.55</v>
      </c>
      <c r="K10" s="41">
        <v>13.4</v>
      </c>
      <c r="L10" s="40"/>
      <c r="M10" s="302"/>
    </row>
    <row r="11" spans="1:13" ht="14.65" x14ac:dyDescent="0.35">
      <c r="A11" s="30" t="s">
        <v>189</v>
      </c>
    </row>
    <row r="14" spans="1:13" ht="14.45" x14ac:dyDescent="0.3">
      <c r="A14" s="31"/>
      <c r="B14"/>
      <c r="C14"/>
      <c r="D14"/>
      <c r="E14"/>
    </row>
    <row r="15" spans="1:13" ht="14.45" x14ac:dyDescent="0.3">
      <c r="A15" s="32"/>
      <c r="B15"/>
      <c r="C15"/>
      <c r="D15"/>
      <c r="E15"/>
    </row>
    <row r="16" spans="1:13" ht="14.45" x14ac:dyDescent="0.3">
      <c r="A16" s="32"/>
      <c r="B16"/>
      <c r="C16"/>
      <c r="D16"/>
      <c r="E16"/>
    </row>
    <row r="17" spans="1:8" ht="14.45" x14ac:dyDescent="0.3">
      <c r="A17" s="32"/>
      <c r="B17"/>
      <c r="C17"/>
      <c r="D17"/>
      <c r="E17"/>
    </row>
    <row r="18" spans="1:8" ht="14.45" x14ac:dyDescent="0.3">
      <c r="A18" s="32"/>
      <c r="B18" s="33"/>
      <c r="C18" s="33"/>
      <c r="D18" s="33"/>
      <c r="E18" s="33"/>
    </row>
    <row r="19" spans="1:8" ht="14.45" x14ac:dyDescent="0.3">
      <c r="B19" s="30"/>
      <c r="C19" s="30"/>
      <c r="D19" s="30"/>
      <c r="E19" s="30"/>
    </row>
    <row r="20" spans="1:8" ht="14.45" x14ac:dyDescent="0.3">
      <c r="F20" s="48"/>
      <c r="G20" s="48"/>
      <c r="H20" s="48"/>
    </row>
    <row r="21" spans="1:8" ht="14.45" x14ac:dyDescent="0.3">
      <c r="B21" s="33"/>
      <c r="F21" s="48"/>
      <c r="G21" s="48"/>
      <c r="H21" s="48"/>
    </row>
    <row r="22" spans="1:8" ht="14.45" x14ac:dyDescent="0.3">
      <c r="B22" s="33"/>
      <c r="F22" s="48"/>
      <c r="G22" s="48"/>
      <c r="H22" s="48"/>
    </row>
    <row r="23" spans="1:8" ht="14.45" x14ac:dyDescent="0.3">
      <c r="B23" s="33"/>
      <c r="F23" s="48"/>
      <c r="G23" s="48"/>
      <c r="H23" s="48"/>
    </row>
    <row r="24" spans="1:8" x14ac:dyDescent="0.25">
      <c r="B24" s="33"/>
      <c r="F24" s="48"/>
      <c r="G24" s="48"/>
      <c r="H24" s="48"/>
    </row>
    <row r="25" spans="1:8" x14ac:dyDescent="0.25">
      <c r="B25" s="33"/>
      <c r="F25" s="48"/>
      <c r="G25" s="48"/>
      <c r="H25" s="48"/>
    </row>
    <row r="26" spans="1:8" x14ac:dyDescent="0.25">
      <c r="B26" s="33"/>
      <c r="F26" s="48"/>
      <c r="G26" s="48"/>
      <c r="H26" s="48"/>
    </row>
    <row r="27" spans="1:8" x14ac:dyDescent="0.25">
      <c r="B27" s="33"/>
      <c r="F27" s="48"/>
      <c r="G27" s="48"/>
      <c r="H27" s="48"/>
    </row>
    <row r="28" spans="1:8" x14ac:dyDescent="0.25">
      <c r="B28" s="33"/>
      <c r="F28" s="48"/>
      <c r="G28" s="48"/>
      <c r="H28" s="48"/>
    </row>
    <row r="29" spans="1:8" x14ac:dyDescent="0.25">
      <c r="B29" s="33"/>
      <c r="F29" s="48"/>
      <c r="G29" s="48"/>
      <c r="H29" s="48"/>
    </row>
    <row r="30" spans="1:8" x14ac:dyDescent="0.25">
      <c r="B30" s="33"/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F19"/>
  <sheetViews>
    <sheetView workbookViewId="0">
      <selection sqref="A1:F1"/>
    </sheetView>
  </sheetViews>
  <sheetFormatPr defaultColWidth="8.85546875" defaultRowHeight="15" x14ac:dyDescent="0.25"/>
  <cols>
    <col min="1" max="1" width="28.140625" style="12" customWidth="1"/>
    <col min="2" max="2" width="8.85546875" style="12"/>
    <col min="3" max="3" width="10.28515625" style="12" customWidth="1"/>
    <col min="4" max="4" width="9.7109375" style="12" customWidth="1"/>
    <col min="5" max="6" width="10.7109375" style="12" customWidth="1"/>
    <col min="7" max="16384" width="8.85546875" style="12"/>
  </cols>
  <sheetData>
    <row r="1" spans="1:6" ht="15.75" x14ac:dyDescent="0.25">
      <c r="A1" s="337" t="s">
        <v>973</v>
      </c>
      <c r="B1" s="337"/>
      <c r="C1" s="337"/>
      <c r="D1" s="337"/>
      <c r="E1" s="337"/>
      <c r="F1" s="337"/>
    </row>
    <row r="2" spans="1:6" ht="20.45" customHeight="1" x14ac:dyDescent="0.25">
      <c r="A2" s="347" t="s">
        <v>172</v>
      </c>
      <c r="B2" s="347" t="s">
        <v>15</v>
      </c>
      <c r="C2" s="347"/>
      <c r="D2" s="347" t="s">
        <v>14</v>
      </c>
      <c r="E2" s="347"/>
      <c r="F2" s="347" t="s">
        <v>136</v>
      </c>
    </row>
    <row r="3" spans="1:6" ht="14.45" customHeight="1" x14ac:dyDescent="0.25">
      <c r="A3" s="347"/>
      <c r="B3" s="14" t="s">
        <v>137</v>
      </c>
      <c r="C3" s="14" t="s">
        <v>138</v>
      </c>
      <c r="D3" s="14" t="s">
        <v>137</v>
      </c>
      <c r="E3" s="14" t="s">
        <v>138</v>
      </c>
      <c r="F3" s="347"/>
    </row>
    <row r="4" spans="1:6" ht="14.45" x14ac:dyDescent="0.3">
      <c r="A4" s="17" t="s">
        <v>173</v>
      </c>
      <c r="B4" s="18">
        <v>507</v>
      </c>
      <c r="C4" s="26">
        <v>23.6</v>
      </c>
      <c r="D4" s="18">
        <v>391</v>
      </c>
      <c r="E4" s="26">
        <v>25.128534699999999</v>
      </c>
      <c r="F4" s="18">
        <v>898</v>
      </c>
    </row>
    <row r="5" spans="1:6" ht="14.45" x14ac:dyDescent="0.3">
      <c r="A5" s="17" t="s">
        <v>174</v>
      </c>
      <c r="B5" s="18">
        <v>374</v>
      </c>
      <c r="C5" s="26">
        <v>17.399999999999999</v>
      </c>
      <c r="D5" s="18">
        <v>202</v>
      </c>
      <c r="E5" s="26">
        <v>12.98200514</v>
      </c>
      <c r="F5" s="18">
        <v>576</v>
      </c>
    </row>
    <row r="6" spans="1:6" ht="14.45" x14ac:dyDescent="0.3">
      <c r="A6" s="17" t="s">
        <v>175</v>
      </c>
      <c r="B6" s="18">
        <v>142</v>
      </c>
      <c r="C6" s="26">
        <v>6.6</v>
      </c>
      <c r="D6" s="18">
        <v>298</v>
      </c>
      <c r="E6" s="26">
        <v>19.15167095</v>
      </c>
      <c r="F6" s="18">
        <v>440</v>
      </c>
    </row>
    <row r="7" spans="1:6" ht="14.45" x14ac:dyDescent="0.3">
      <c r="A7" s="17" t="s">
        <v>206</v>
      </c>
      <c r="B7" s="18">
        <v>40</v>
      </c>
      <c r="C7" s="26">
        <v>1.86</v>
      </c>
      <c r="D7" s="18">
        <v>26</v>
      </c>
      <c r="E7" s="26">
        <v>1.670951157</v>
      </c>
      <c r="F7" s="18">
        <v>66</v>
      </c>
    </row>
    <row r="8" spans="1:6" ht="14.45" x14ac:dyDescent="0.3">
      <c r="A8" s="17" t="s">
        <v>176</v>
      </c>
      <c r="B8" s="18">
        <v>19</v>
      </c>
      <c r="C8" s="26">
        <v>0.88</v>
      </c>
      <c r="D8" s="18">
        <v>45</v>
      </c>
      <c r="E8" s="26">
        <v>2.8920308480000001</v>
      </c>
      <c r="F8" s="18">
        <v>64</v>
      </c>
    </row>
    <row r="9" spans="1:6" ht="14.45" customHeight="1" x14ac:dyDescent="0.3">
      <c r="A9" s="17" t="s">
        <v>177</v>
      </c>
      <c r="B9" s="18">
        <v>7</v>
      </c>
      <c r="C9" s="26">
        <v>0.33</v>
      </c>
      <c r="D9" s="18">
        <v>20</v>
      </c>
      <c r="E9" s="26">
        <v>1.2853470440000001</v>
      </c>
      <c r="F9" s="18">
        <v>27</v>
      </c>
    </row>
    <row r="10" spans="1:6" ht="14.65" x14ac:dyDescent="0.35">
      <c r="A10" s="17" t="s">
        <v>178</v>
      </c>
      <c r="B10" s="18">
        <v>1062</v>
      </c>
      <c r="C10" s="26">
        <v>49.4</v>
      </c>
      <c r="D10" s="18">
        <v>574</v>
      </c>
      <c r="E10" s="26">
        <v>36.889460149999998</v>
      </c>
      <c r="F10" s="19">
        <v>1636</v>
      </c>
    </row>
    <row r="11" spans="1:6" ht="14.65" x14ac:dyDescent="0.35">
      <c r="A11" s="133" t="s">
        <v>136</v>
      </c>
      <c r="B11" s="134">
        <v>2151</v>
      </c>
      <c r="C11" s="138">
        <v>100</v>
      </c>
      <c r="D11" s="134">
        <v>1556</v>
      </c>
      <c r="E11" s="138">
        <v>100</v>
      </c>
      <c r="F11" s="134">
        <v>3707</v>
      </c>
    </row>
    <row r="12" spans="1:6" ht="14.45" customHeight="1" x14ac:dyDescent="0.35">
      <c r="A12" s="30" t="s">
        <v>189</v>
      </c>
      <c r="B12"/>
      <c r="C12"/>
      <c r="D12"/>
      <c r="E12"/>
      <c r="F12"/>
    </row>
    <row r="13" spans="1:6" ht="14.65" x14ac:dyDescent="0.35">
      <c r="A13"/>
      <c r="B13"/>
      <c r="C13"/>
      <c r="D13"/>
      <c r="E13"/>
      <c r="F13"/>
    </row>
    <row r="14" spans="1:6" ht="14.45" x14ac:dyDescent="0.3">
      <c r="A14"/>
      <c r="B14"/>
      <c r="C14" s="48"/>
      <c r="D14" s="48"/>
      <c r="E14" s="48"/>
      <c r="F14" s="48"/>
    </row>
    <row r="15" spans="1:6" ht="14.45" x14ac:dyDescent="0.3">
      <c r="A15"/>
      <c r="B15"/>
      <c r="C15"/>
      <c r="D15"/>
      <c r="E15"/>
      <c r="F15"/>
    </row>
    <row r="16" spans="1:6" ht="14.45" x14ac:dyDescent="0.3">
      <c r="A16"/>
      <c r="B16"/>
      <c r="C16"/>
      <c r="D16"/>
      <c r="E16"/>
      <c r="F16"/>
    </row>
    <row r="17" spans="1:6" ht="14.45" x14ac:dyDescent="0.3">
      <c r="A17"/>
      <c r="B17"/>
      <c r="C17"/>
      <c r="D17"/>
      <c r="E17"/>
      <c r="F17"/>
    </row>
    <row r="18" spans="1:6" ht="14.45" customHeight="1" x14ac:dyDescent="0.3">
      <c r="A18"/>
      <c r="B18"/>
      <c r="C18"/>
      <c r="D18"/>
      <c r="E18"/>
      <c r="F18"/>
    </row>
    <row r="19" spans="1:6" ht="14.45" x14ac:dyDescent="0.3">
      <c r="A19"/>
      <c r="B19"/>
      <c r="C19"/>
      <c r="D19"/>
      <c r="E19"/>
      <c r="F19"/>
    </row>
  </sheetData>
  <mergeCells count="5">
    <mergeCell ref="A1:F1"/>
    <mergeCell ref="A2:A3"/>
    <mergeCell ref="B2:C2"/>
    <mergeCell ref="D2:E2"/>
    <mergeCell ref="F2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13"/>
  <sheetViews>
    <sheetView workbookViewId="0">
      <selection activeCell="E26" sqref="E26"/>
    </sheetView>
  </sheetViews>
  <sheetFormatPr defaultRowHeight="15" x14ac:dyDescent="0.25"/>
  <cols>
    <col min="1" max="1" width="11.28515625" customWidth="1"/>
    <col min="11" max="11" width="8.85546875" style="48"/>
  </cols>
  <sheetData>
    <row r="1" spans="1:12" ht="15.6" x14ac:dyDescent="0.3">
      <c r="A1" s="328" t="s">
        <v>201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2" ht="14.45" x14ac:dyDescent="0.3">
      <c r="A2" s="80" t="s">
        <v>13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</row>
    <row r="3" spans="1:12" s="34" customFormat="1" ht="14.45" x14ac:dyDescent="0.3">
      <c r="A3" s="330" t="s">
        <v>15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</row>
    <row r="4" spans="1:12" s="88" customFormat="1" ht="14.45" x14ac:dyDescent="0.3">
      <c r="A4" s="2" t="s">
        <v>709</v>
      </c>
      <c r="B4" s="90">
        <v>22762</v>
      </c>
      <c r="C4" s="90">
        <v>22567</v>
      </c>
      <c r="D4" s="90">
        <v>23198</v>
      </c>
      <c r="E4" s="90">
        <v>23489</v>
      </c>
      <c r="F4" s="90">
        <v>23721</v>
      </c>
      <c r="G4" s="90">
        <v>25432</v>
      </c>
      <c r="H4" s="90">
        <v>25398</v>
      </c>
      <c r="I4" s="91">
        <v>25693</v>
      </c>
      <c r="J4" s="86">
        <v>26021</v>
      </c>
      <c r="K4" s="86">
        <v>26686</v>
      </c>
    </row>
    <row r="5" spans="1:12" s="89" customFormat="1" ht="14.45" x14ac:dyDescent="0.3">
      <c r="A5" s="92" t="s">
        <v>710</v>
      </c>
      <c r="B5" s="57">
        <v>861.7</v>
      </c>
      <c r="C5" s="57">
        <v>856.5</v>
      </c>
      <c r="D5" s="57">
        <v>856.2</v>
      </c>
      <c r="E5" s="57">
        <v>843.8</v>
      </c>
      <c r="F5" s="57">
        <v>833.5</v>
      </c>
      <c r="G5" s="57">
        <v>849.4</v>
      </c>
      <c r="H5" s="57">
        <v>826.8</v>
      </c>
      <c r="I5" s="188">
        <v>845.9</v>
      </c>
      <c r="J5" s="57">
        <v>855.2</v>
      </c>
      <c r="K5" s="57">
        <v>859.4</v>
      </c>
      <c r="L5" s="296"/>
    </row>
    <row r="6" spans="1:12" s="89" customFormat="1" ht="14.45" x14ac:dyDescent="0.3">
      <c r="A6" s="93" t="s">
        <v>711</v>
      </c>
      <c r="B6" s="57">
        <v>918.8</v>
      </c>
      <c r="C6" s="57">
        <v>890.9</v>
      </c>
      <c r="D6" s="57">
        <v>887.1</v>
      </c>
      <c r="E6" s="57">
        <v>875.3</v>
      </c>
      <c r="F6" s="57">
        <v>865.1</v>
      </c>
      <c r="G6" s="57">
        <v>863.6</v>
      </c>
      <c r="H6" s="57">
        <v>855.1</v>
      </c>
      <c r="I6" s="188">
        <v>863.2</v>
      </c>
      <c r="J6" s="188">
        <v>861</v>
      </c>
      <c r="K6" s="188" t="s">
        <v>210</v>
      </c>
    </row>
    <row r="7" spans="1:12" s="34" customFormat="1" ht="14.45" x14ac:dyDescent="0.3">
      <c r="A7" s="332" t="s">
        <v>14</v>
      </c>
      <c r="B7" s="333"/>
      <c r="C7" s="333"/>
      <c r="D7" s="333"/>
      <c r="E7" s="333"/>
      <c r="F7" s="333"/>
      <c r="G7" s="333"/>
      <c r="H7" s="333"/>
      <c r="I7" s="333"/>
      <c r="J7" s="333"/>
      <c r="K7" s="333"/>
    </row>
    <row r="8" spans="1:12" s="88" customFormat="1" ht="14.45" x14ac:dyDescent="0.3">
      <c r="A8" s="2" t="s">
        <v>709</v>
      </c>
      <c r="B8" s="90">
        <v>23763</v>
      </c>
      <c r="C8" s="90">
        <v>23031</v>
      </c>
      <c r="D8" s="90">
        <v>24014</v>
      </c>
      <c r="E8" s="90">
        <v>24609</v>
      </c>
      <c r="F8" s="90">
        <v>24504</v>
      </c>
      <c r="G8" s="90">
        <v>25650</v>
      </c>
      <c r="H8" s="90">
        <v>25949</v>
      </c>
      <c r="I8" s="90">
        <v>25557</v>
      </c>
      <c r="J8" s="86">
        <v>25767</v>
      </c>
      <c r="K8" s="86">
        <v>25811</v>
      </c>
    </row>
    <row r="9" spans="1:12" s="89" customFormat="1" ht="14.45" x14ac:dyDescent="0.3">
      <c r="A9" s="94" t="s">
        <v>710</v>
      </c>
      <c r="B9" s="57">
        <v>608.9</v>
      </c>
      <c r="C9" s="57">
        <v>589.4</v>
      </c>
      <c r="D9" s="57">
        <v>607.5</v>
      </c>
      <c r="E9" s="57">
        <v>615.29999999999995</v>
      </c>
      <c r="F9" s="57">
        <v>605.4</v>
      </c>
      <c r="G9" s="57">
        <v>614.1</v>
      </c>
      <c r="H9" s="57">
        <v>614.5</v>
      </c>
      <c r="I9" s="188">
        <v>608.6</v>
      </c>
      <c r="J9" s="57">
        <v>618.20000000000005</v>
      </c>
      <c r="K9" s="57">
        <v>608.20000000000005</v>
      </c>
    </row>
    <row r="10" spans="1:12" s="89" customFormat="1" ht="14.65" x14ac:dyDescent="0.35">
      <c r="A10" s="93" t="s">
        <v>711</v>
      </c>
      <c r="B10" s="57">
        <v>659.9</v>
      </c>
      <c r="C10" s="57">
        <v>636.79999999999995</v>
      </c>
      <c r="D10" s="57">
        <v>634.9</v>
      </c>
      <c r="E10" s="57">
        <v>632.4</v>
      </c>
      <c r="F10" s="57">
        <v>624.70000000000005</v>
      </c>
      <c r="G10" s="57">
        <v>623.5</v>
      </c>
      <c r="H10" s="57">
        <v>616.70000000000005</v>
      </c>
      <c r="I10" s="57">
        <v>624.20000000000005</v>
      </c>
      <c r="J10" s="188">
        <v>617.5</v>
      </c>
      <c r="K10" s="188" t="s">
        <v>210</v>
      </c>
    </row>
    <row r="11" spans="1:12" ht="14.65" x14ac:dyDescent="0.35">
      <c r="A11" s="30" t="s">
        <v>189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3" spans="1:12" ht="14.65" x14ac:dyDescent="0.35">
      <c r="A13" s="212" t="s">
        <v>213</v>
      </c>
      <c r="B13" s="212"/>
      <c r="C13" s="212"/>
      <c r="D13" s="212"/>
      <c r="E13" s="212"/>
      <c r="F13" s="212"/>
      <c r="G13" s="212"/>
      <c r="H13" s="212"/>
      <c r="I13" s="212"/>
      <c r="J13" s="212"/>
      <c r="K13" s="212"/>
    </row>
  </sheetData>
  <mergeCells count="3">
    <mergeCell ref="A1:K1"/>
    <mergeCell ref="A3:K3"/>
    <mergeCell ref="A7:K7"/>
  </mergeCells>
  <pageMargins left="0.7" right="0.7" top="0.75" bottom="0.75" header="0.3" footer="0.3"/>
  <pageSetup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K13"/>
  <sheetViews>
    <sheetView workbookViewId="0">
      <selection activeCell="E27" sqref="E27"/>
    </sheetView>
  </sheetViews>
  <sheetFormatPr defaultRowHeight="15" x14ac:dyDescent="0.25"/>
  <cols>
    <col min="1" max="1" width="21" customWidth="1"/>
    <col min="11" max="11" width="8.85546875" style="226"/>
  </cols>
  <sheetData>
    <row r="1" spans="1:11" ht="14.45" customHeight="1" x14ac:dyDescent="0.25">
      <c r="A1" s="352" t="s">
        <v>974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1" s="145" customFormat="1" ht="14.45" x14ac:dyDescent="0.3">
      <c r="A2" s="143" t="s">
        <v>172</v>
      </c>
      <c r="B2" s="143">
        <v>2008</v>
      </c>
      <c r="C2" s="143">
        <v>2009</v>
      </c>
      <c r="D2" s="143">
        <v>2010</v>
      </c>
      <c r="E2" s="143">
        <v>2011</v>
      </c>
      <c r="F2" s="143">
        <v>2012</v>
      </c>
      <c r="G2" s="143">
        <v>2013</v>
      </c>
      <c r="H2" s="143">
        <v>2014</v>
      </c>
      <c r="I2" s="143">
        <v>2015</v>
      </c>
      <c r="J2" s="143">
        <v>2016</v>
      </c>
      <c r="K2" s="198">
        <v>2017</v>
      </c>
    </row>
    <row r="3" spans="1:11" ht="14.45" x14ac:dyDescent="0.3">
      <c r="A3" s="17" t="s">
        <v>173</v>
      </c>
      <c r="B3" s="61">
        <v>596</v>
      </c>
      <c r="C3" s="61">
        <v>597</v>
      </c>
      <c r="D3" s="61">
        <v>587</v>
      </c>
      <c r="E3" s="61">
        <v>637</v>
      </c>
      <c r="F3" s="61">
        <v>642</v>
      </c>
      <c r="G3" s="61">
        <v>649</v>
      </c>
      <c r="H3" s="61">
        <v>616</v>
      </c>
      <c r="I3" s="61">
        <v>717</v>
      </c>
      <c r="J3" s="61">
        <v>826</v>
      </c>
      <c r="K3" s="61">
        <v>898</v>
      </c>
    </row>
    <row r="4" spans="1:11" ht="14.45" x14ac:dyDescent="0.3">
      <c r="A4" s="17" t="s">
        <v>174</v>
      </c>
      <c r="B4" s="61">
        <v>488</v>
      </c>
      <c r="C4" s="61">
        <v>472</v>
      </c>
      <c r="D4" s="61">
        <v>512</v>
      </c>
      <c r="E4" s="61">
        <v>515</v>
      </c>
      <c r="F4" s="61">
        <v>544</v>
      </c>
      <c r="G4" s="61">
        <v>603</v>
      </c>
      <c r="H4" s="61">
        <v>530</v>
      </c>
      <c r="I4" s="61">
        <v>547</v>
      </c>
      <c r="J4" s="61">
        <v>571</v>
      </c>
      <c r="K4" s="61">
        <v>576</v>
      </c>
    </row>
    <row r="5" spans="1:11" ht="14.45" x14ac:dyDescent="0.3">
      <c r="A5" s="17" t="s">
        <v>175</v>
      </c>
      <c r="B5" s="61">
        <v>343</v>
      </c>
      <c r="C5" s="61">
        <v>349</v>
      </c>
      <c r="D5" s="61">
        <v>350</v>
      </c>
      <c r="E5" s="61">
        <v>347</v>
      </c>
      <c r="F5" s="61">
        <v>392</v>
      </c>
      <c r="G5" s="61">
        <v>383</v>
      </c>
      <c r="H5" s="61">
        <v>435</v>
      </c>
      <c r="I5" s="61">
        <v>460</v>
      </c>
      <c r="J5" s="61">
        <v>475</v>
      </c>
      <c r="K5" s="61">
        <v>440</v>
      </c>
    </row>
    <row r="6" spans="1:11" ht="14.45" x14ac:dyDescent="0.3">
      <c r="A6" s="17" t="s">
        <v>206</v>
      </c>
      <c r="B6" s="61">
        <v>75</v>
      </c>
      <c r="C6" s="61">
        <v>56</v>
      </c>
      <c r="D6" s="61">
        <v>63</v>
      </c>
      <c r="E6" s="61">
        <v>56</v>
      </c>
      <c r="F6" s="61">
        <v>59</v>
      </c>
      <c r="G6" s="61">
        <v>53</v>
      </c>
      <c r="H6" s="61">
        <v>61</v>
      </c>
      <c r="I6" s="61">
        <v>81</v>
      </c>
      <c r="J6" s="61">
        <v>57</v>
      </c>
      <c r="K6" s="61">
        <v>66</v>
      </c>
    </row>
    <row r="7" spans="1:11" ht="14.45" x14ac:dyDescent="0.3">
      <c r="A7" s="17" t="s">
        <v>176</v>
      </c>
      <c r="B7" s="61">
        <v>46</v>
      </c>
      <c r="C7" s="61">
        <v>41</v>
      </c>
      <c r="D7" s="61">
        <v>45</v>
      </c>
      <c r="E7" s="61">
        <v>39</v>
      </c>
      <c r="F7" s="61">
        <v>62</v>
      </c>
      <c r="G7" s="61">
        <v>53</v>
      </c>
      <c r="H7" s="61">
        <v>48</v>
      </c>
      <c r="I7" s="61">
        <v>55</v>
      </c>
      <c r="J7" s="61">
        <v>57</v>
      </c>
      <c r="K7" s="61">
        <v>64</v>
      </c>
    </row>
    <row r="8" spans="1:11" ht="14.45" x14ac:dyDescent="0.3">
      <c r="A8" s="17" t="s">
        <v>177</v>
      </c>
      <c r="B8" s="61">
        <v>20</v>
      </c>
      <c r="C8" s="61">
        <v>8</v>
      </c>
      <c r="D8" s="61">
        <v>17</v>
      </c>
      <c r="E8" s="61">
        <v>16</v>
      </c>
      <c r="F8" s="61">
        <v>26</v>
      </c>
      <c r="G8" s="61">
        <v>23</v>
      </c>
      <c r="H8" s="61">
        <v>19</v>
      </c>
      <c r="I8" s="61">
        <v>30</v>
      </c>
      <c r="J8" s="61">
        <v>35</v>
      </c>
      <c r="K8" s="61">
        <v>27</v>
      </c>
    </row>
    <row r="9" spans="1:11" ht="14.45" x14ac:dyDescent="0.3">
      <c r="A9" s="17" t="s">
        <v>178</v>
      </c>
      <c r="B9" s="61">
        <v>875</v>
      </c>
      <c r="C9" s="61">
        <v>909</v>
      </c>
      <c r="D9" s="61">
        <v>922</v>
      </c>
      <c r="E9" s="61">
        <v>1005</v>
      </c>
      <c r="F9" s="61">
        <v>1064</v>
      </c>
      <c r="G9" s="61">
        <v>1163</v>
      </c>
      <c r="H9" s="61">
        <v>1231</v>
      </c>
      <c r="I9" s="61">
        <v>1296</v>
      </c>
      <c r="J9" s="61">
        <v>1481</v>
      </c>
      <c r="K9" s="61">
        <v>1636</v>
      </c>
    </row>
    <row r="10" spans="1:11" s="88" customFormat="1" ht="14.65" x14ac:dyDescent="0.35">
      <c r="A10" s="142" t="s">
        <v>136</v>
      </c>
      <c r="B10" s="146">
        <v>2443</v>
      </c>
      <c r="C10" s="146">
        <v>2432</v>
      </c>
      <c r="D10" s="146">
        <v>2496</v>
      </c>
      <c r="E10" s="146">
        <v>2615</v>
      </c>
      <c r="F10" s="146">
        <v>2789</v>
      </c>
      <c r="G10" s="146">
        <v>2927</v>
      </c>
      <c r="H10" s="146">
        <v>2940</v>
      </c>
      <c r="I10" s="146">
        <v>3186</v>
      </c>
      <c r="J10" s="146">
        <v>3502</v>
      </c>
      <c r="K10" s="146">
        <v>3707</v>
      </c>
    </row>
    <row r="11" spans="1:11" ht="14.65" x14ac:dyDescent="0.35">
      <c r="A11" s="48" t="s">
        <v>189</v>
      </c>
    </row>
    <row r="13" spans="1:11" ht="14.65" x14ac:dyDescent="0.35">
      <c r="B13" s="178"/>
      <c r="C13" s="178"/>
      <c r="D13" s="178"/>
      <c r="E13" s="178"/>
      <c r="F13" s="178"/>
      <c r="G13" s="178"/>
      <c r="H13" s="178"/>
      <c r="I13" s="178"/>
      <c r="J13" s="178"/>
      <c r="K13" s="178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A2CAA9"/>
  </sheetPr>
  <dimension ref="A1:E76"/>
  <sheetViews>
    <sheetView workbookViewId="0">
      <selection activeCell="G5" sqref="G5"/>
    </sheetView>
  </sheetViews>
  <sheetFormatPr defaultColWidth="8.85546875" defaultRowHeight="15" x14ac:dyDescent="0.25"/>
  <cols>
    <col min="1" max="1" width="13.28515625" style="12" customWidth="1"/>
    <col min="2" max="2" width="17.7109375" style="12" customWidth="1"/>
    <col min="3" max="3" width="17.42578125" style="75" customWidth="1"/>
    <col min="4" max="4" width="30.42578125" style="65" customWidth="1"/>
    <col min="5" max="16384" width="8.85546875" style="12"/>
  </cols>
  <sheetData>
    <row r="1" spans="1:5" ht="31.9" customHeight="1" x14ac:dyDescent="0.25">
      <c r="A1" s="359" t="s">
        <v>1087</v>
      </c>
      <c r="B1" s="341"/>
      <c r="C1" s="341"/>
      <c r="D1" s="341"/>
      <c r="E1" s="341"/>
    </row>
    <row r="2" spans="1:5" s="65" customFormat="1" ht="14.45" x14ac:dyDescent="0.3">
      <c r="A2" s="81" t="s">
        <v>119</v>
      </c>
      <c r="B2" s="81" t="s">
        <v>1082</v>
      </c>
      <c r="C2" s="121" t="s">
        <v>120</v>
      </c>
      <c r="D2" s="82" t="s">
        <v>200</v>
      </c>
      <c r="E2" s="82" t="s">
        <v>802</v>
      </c>
    </row>
    <row r="3" spans="1:5" ht="14.45" x14ac:dyDescent="0.3">
      <c r="A3" s="16">
        <v>1</v>
      </c>
      <c r="B3" s="15" t="s">
        <v>1007</v>
      </c>
      <c r="C3" s="64">
        <v>24</v>
      </c>
      <c r="D3" s="66">
        <v>9.4</v>
      </c>
      <c r="E3" s="66" t="s">
        <v>930</v>
      </c>
    </row>
    <row r="4" spans="1:5" ht="14.45" x14ac:dyDescent="0.3">
      <c r="A4" s="16">
        <v>2</v>
      </c>
      <c r="B4" s="15" t="s">
        <v>1008</v>
      </c>
      <c r="C4" s="64">
        <v>11</v>
      </c>
      <c r="D4" s="66"/>
      <c r="E4" s="66" t="s">
        <v>125</v>
      </c>
    </row>
    <row r="5" spans="1:5" ht="14.45" x14ac:dyDescent="0.3">
      <c r="A5" s="16">
        <v>3</v>
      </c>
      <c r="B5" s="15" t="s">
        <v>1009</v>
      </c>
      <c r="C5" s="64">
        <v>33</v>
      </c>
      <c r="D5" s="66">
        <v>5.6</v>
      </c>
      <c r="E5" s="66" t="s">
        <v>931</v>
      </c>
    </row>
    <row r="6" spans="1:5" ht="14.45" x14ac:dyDescent="0.3">
      <c r="A6" s="16">
        <v>4</v>
      </c>
      <c r="B6" s="15" t="s">
        <v>1010</v>
      </c>
      <c r="C6" s="64">
        <v>12</v>
      </c>
      <c r="D6" s="66"/>
      <c r="E6" s="66" t="s">
        <v>125</v>
      </c>
    </row>
    <row r="7" spans="1:5" ht="14.45" x14ac:dyDescent="0.3">
      <c r="A7" s="16">
        <v>5</v>
      </c>
      <c r="B7" s="15" t="s">
        <v>1011</v>
      </c>
      <c r="C7" s="64">
        <v>135</v>
      </c>
      <c r="D7" s="66">
        <v>5</v>
      </c>
      <c r="E7" s="66" t="s">
        <v>932</v>
      </c>
    </row>
    <row r="8" spans="1:5" ht="14.45" x14ac:dyDescent="0.3">
      <c r="A8" s="16">
        <v>6</v>
      </c>
      <c r="B8" s="15" t="s">
        <v>1012</v>
      </c>
      <c r="C8" s="64" t="s">
        <v>165</v>
      </c>
      <c r="D8" s="66"/>
      <c r="E8" s="66" t="s">
        <v>125</v>
      </c>
    </row>
    <row r="9" spans="1:5" ht="14.65" customHeight="1" x14ac:dyDescent="0.3">
      <c r="A9" s="16">
        <v>7</v>
      </c>
      <c r="B9" s="15" t="s">
        <v>1013</v>
      </c>
      <c r="C9" s="64">
        <v>12</v>
      </c>
      <c r="D9" s="66"/>
      <c r="E9" s="66" t="s">
        <v>125</v>
      </c>
    </row>
    <row r="10" spans="1:5" ht="14.65" customHeight="1" x14ac:dyDescent="0.3">
      <c r="A10" s="16">
        <v>8</v>
      </c>
      <c r="B10" s="15" t="s">
        <v>1014</v>
      </c>
      <c r="C10" s="64">
        <v>18</v>
      </c>
      <c r="D10" s="66"/>
      <c r="E10" s="66" t="s">
        <v>125</v>
      </c>
    </row>
    <row r="11" spans="1:5" ht="14.65" customHeight="1" x14ac:dyDescent="0.3">
      <c r="A11" s="16">
        <v>9</v>
      </c>
      <c r="B11" s="15" t="s">
        <v>1015</v>
      </c>
      <c r="C11" s="64">
        <v>36</v>
      </c>
      <c r="D11" s="66">
        <v>5.2</v>
      </c>
      <c r="E11" s="66" t="s">
        <v>933</v>
      </c>
    </row>
    <row r="12" spans="1:5" ht="14.65" customHeight="1" x14ac:dyDescent="0.3">
      <c r="A12" s="16">
        <v>10</v>
      </c>
      <c r="B12" s="15" t="s">
        <v>1016</v>
      </c>
      <c r="C12" s="64">
        <v>25</v>
      </c>
      <c r="D12" s="66">
        <v>6.8</v>
      </c>
      <c r="E12" s="66" t="s">
        <v>934</v>
      </c>
    </row>
    <row r="13" spans="1:5" ht="14.45" x14ac:dyDescent="0.3">
      <c r="A13" s="16">
        <v>11</v>
      </c>
      <c r="B13" s="15" t="s">
        <v>1017</v>
      </c>
      <c r="C13" s="64">
        <v>47</v>
      </c>
      <c r="D13" s="66">
        <v>7.4</v>
      </c>
      <c r="E13" s="66" t="s">
        <v>935</v>
      </c>
    </row>
    <row r="14" spans="1:5" ht="14.45" x14ac:dyDescent="0.3">
      <c r="A14" s="16">
        <v>12</v>
      </c>
      <c r="B14" s="15" t="s">
        <v>1018</v>
      </c>
      <c r="C14" s="64">
        <v>9</v>
      </c>
      <c r="D14" s="66"/>
      <c r="E14" s="66" t="s">
        <v>125</v>
      </c>
    </row>
    <row r="15" spans="1:5" ht="14.45" x14ac:dyDescent="0.3">
      <c r="A15" s="16">
        <v>13</v>
      </c>
      <c r="B15" s="15" t="s">
        <v>1019</v>
      </c>
      <c r="C15" s="64">
        <v>310</v>
      </c>
      <c r="D15" s="66">
        <v>5.8</v>
      </c>
      <c r="E15" s="66" t="s">
        <v>936</v>
      </c>
    </row>
    <row r="16" spans="1:5" ht="14.45" x14ac:dyDescent="0.3">
      <c r="A16" s="16">
        <v>14</v>
      </c>
      <c r="B16" s="15" t="s">
        <v>1020</v>
      </c>
      <c r="C16" s="64">
        <v>71</v>
      </c>
      <c r="D16" s="66">
        <v>7.1</v>
      </c>
      <c r="E16" s="66" t="s">
        <v>937</v>
      </c>
    </row>
    <row r="17" spans="1:5" ht="14.45" x14ac:dyDescent="0.3">
      <c r="A17" s="16">
        <v>15</v>
      </c>
      <c r="B17" s="15" t="s">
        <v>1021</v>
      </c>
      <c r="C17" s="64">
        <v>22</v>
      </c>
      <c r="D17" s="66">
        <v>4.5999999999999996</v>
      </c>
      <c r="E17" s="66" t="s">
        <v>938</v>
      </c>
    </row>
    <row r="18" spans="1:5" ht="14.45" x14ac:dyDescent="0.3">
      <c r="A18" s="16">
        <v>16</v>
      </c>
      <c r="B18" s="15" t="s">
        <v>1022</v>
      </c>
      <c r="C18" s="64">
        <v>27</v>
      </c>
      <c r="D18" s="66">
        <v>5.0999999999999996</v>
      </c>
      <c r="E18" s="66" t="s">
        <v>939</v>
      </c>
    </row>
    <row r="19" spans="1:5" ht="14.45" x14ac:dyDescent="0.3">
      <c r="A19" s="16">
        <v>17</v>
      </c>
      <c r="B19" s="15" t="s">
        <v>1023</v>
      </c>
      <c r="C19" s="64">
        <v>18</v>
      </c>
      <c r="D19" s="66"/>
      <c r="E19" s="66" t="s">
        <v>125</v>
      </c>
    </row>
    <row r="20" spans="1:5" ht="14.45" x14ac:dyDescent="0.3">
      <c r="A20" s="16">
        <v>18</v>
      </c>
      <c r="B20" s="15" t="s">
        <v>1024</v>
      </c>
      <c r="C20" s="64">
        <v>61</v>
      </c>
      <c r="D20" s="66">
        <v>5.4</v>
      </c>
      <c r="E20" s="66" t="s">
        <v>940</v>
      </c>
    </row>
    <row r="21" spans="1:5" ht="14.45" x14ac:dyDescent="0.3">
      <c r="A21" s="16">
        <v>19</v>
      </c>
      <c r="B21" s="15" t="s">
        <v>1025</v>
      </c>
      <c r="C21" s="64" t="s">
        <v>165</v>
      </c>
      <c r="D21" s="66"/>
      <c r="E21" s="66" t="s">
        <v>125</v>
      </c>
    </row>
    <row r="22" spans="1:5" ht="14.45" x14ac:dyDescent="0.3">
      <c r="A22" s="16">
        <v>20</v>
      </c>
      <c r="B22" s="15" t="s">
        <v>1026</v>
      </c>
      <c r="C22" s="64">
        <v>62</v>
      </c>
      <c r="D22" s="66">
        <v>4.5</v>
      </c>
      <c r="E22" s="66" t="s">
        <v>941</v>
      </c>
    </row>
    <row r="23" spans="1:5" ht="14.45" x14ac:dyDescent="0.3">
      <c r="A23" s="16">
        <v>21</v>
      </c>
      <c r="B23" s="15" t="s">
        <v>1027</v>
      </c>
      <c r="C23" s="64">
        <v>11</v>
      </c>
      <c r="D23" s="66"/>
      <c r="E23" s="66" t="s">
        <v>125</v>
      </c>
    </row>
    <row r="24" spans="1:5" ht="14.45" x14ac:dyDescent="0.3">
      <c r="A24" s="16">
        <v>22</v>
      </c>
      <c r="B24" s="15" t="s">
        <v>1028</v>
      </c>
      <c r="C24" s="64">
        <v>24</v>
      </c>
      <c r="D24" s="66">
        <v>3.7</v>
      </c>
      <c r="E24" s="66" t="s">
        <v>942</v>
      </c>
    </row>
    <row r="25" spans="1:5" ht="14.45" x14ac:dyDescent="0.3">
      <c r="A25" s="16">
        <v>23</v>
      </c>
      <c r="B25" s="15" t="s">
        <v>1029</v>
      </c>
      <c r="C25" s="64">
        <v>14</v>
      </c>
      <c r="D25" s="66"/>
      <c r="E25" s="66" t="s">
        <v>125</v>
      </c>
    </row>
    <row r="26" spans="1:5" ht="14.45" x14ac:dyDescent="0.3">
      <c r="A26" s="16">
        <v>24</v>
      </c>
      <c r="B26" s="15" t="s">
        <v>1030</v>
      </c>
      <c r="C26" s="64">
        <v>17</v>
      </c>
      <c r="D26" s="66"/>
      <c r="E26" s="66" t="s">
        <v>125</v>
      </c>
    </row>
    <row r="27" spans="1:5" x14ac:dyDescent="0.25">
      <c r="A27" s="16">
        <v>25</v>
      </c>
      <c r="B27" s="15" t="s">
        <v>1031</v>
      </c>
      <c r="C27" s="64">
        <v>15</v>
      </c>
      <c r="D27" s="66"/>
      <c r="E27" s="66" t="s">
        <v>125</v>
      </c>
    </row>
    <row r="28" spans="1:5" x14ac:dyDescent="0.25">
      <c r="A28" s="16">
        <v>26</v>
      </c>
      <c r="B28" s="15" t="s">
        <v>1032</v>
      </c>
      <c r="C28" s="64">
        <v>5</v>
      </c>
      <c r="D28" s="66"/>
      <c r="E28" s="66" t="s">
        <v>125</v>
      </c>
    </row>
    <row r="29" spans="1:5" x14ac:dyDescent="0.25">
      <c r="A29" s="16">
        <v>27</v>
      </c>
      <c r="B29" s="15" t="s">
        <v>1033</v>
      </c>
      <c r="C29" s="64">
        <v>19</v>
      </c>
      <c r="D29" s="66"/>
      <c r="E29" s="66" t="s">
        <v>125</v>
      </c>
    </row>
    <row r="30" spans="1:5" x14ac:dyDescent="0.25">
      <c r="A30" s="16">
        <v>28</v>
      </c>
      <c r="B30" s="15" t="s">
        <v>1034</v>
      </c>
      <c r="C30" s="64">
        <v>64</v>
      </c>
      <c r="D30" s="66">
        <v>7.3</v>
      </c>
      <c r="E30" s="66" t="s">
        <v>943</v>
      </c>
    </row>
    <row r="31" spans="1:5" x14ac:dyDescent="0.25">
      <c r="A31" s="16">
        <v>29</v>
      </c>
      <c r="B31" s="15" t="s">
        <v>1035</v>
      </c>
      <c r="C31" s="64">
        <v>18</v>
      </c>
      <c r="D31" s="66"/>
      <c r="E31" s="66" t="s">
        <v>125</v>
      </c>
    </row>
    <row r="32" spans="1:5" x14ac:dyDescent="0.25">
      <c r="A32" s="16">
        <v>30</v>
      </c>
      <c r="B32" s="15" t="s">
        <v>1036</v>
      </c>
      <c r="C32" s="64">
        <v>115</v>
      </c>
      <c r="D32" s="66">
        <v>6.7</v>
      </c>
      <c r="E32" s="66" t="s">
        <v>944</v>
      </c>
    </row>
    <row r="33" spans="1:5" x14ac:dyDescent="0.25">
      <c r="A33" s="16">
        <v>31</v>
      </c>
      <c r="B33" s="15" t="s">
        <v>1037</v>
      </c>
      <c r="C33" s="64">
        <v>14</v>
      </c>
      <c r="D33" s="66"/>
      <c r="E33" s="66" t="s">
        <v>125</v>
      </c>
    </row>
    <row r="34" spans="1:5" x14ac:dyDescent="0.25">
      <c r="A34" s="16">
        <v>32</v>
      </c>
      <c r="B34" s="15" t="s">
        <v>1038</v>
      </c>
      <c r="C34" s="64">
        <v>79</v>
      </c>
      <c r="D34" s="66">
        <v>6.2</v>
      </c>
      <c r="E34" s="66" t="s">
        <v>945</v>
      </c>
    </row>
    <row r="35" spans="1:5" x14ac:dyDescent="0.25">
      <c r="A35" s="16">
        <v>33</v>
      </c>
      <c r="B35" s="15" t="s">
        <v>1039</v>
      </c>
      <c r="C35" s="64">
        <v>12</v>
      </c>
      <c r="D35" s="66"/>
      <c r="E35" s="66" t="s">
        <v>125</v>
      </c>
    </row>
    <row r="36" spans="1:5" x14ac:dyDescent="0.25">
      <c r="A36" s="16">
        <v>34</v>
      </c>
      <c r="B36" s="15" t="s">
        <v>1040</v>
      </c>
      <c r="C36" s="64">
        <v>12</v>
      </c>
      <c r="D36" s="66"/>
      <c r="E36" s="66" t="s">
        <v>125</v>
      </c>
    </row>
    <row r="37" spans="1:5" x14ac:dyDescent="0.25">
      <c r="A37" s="16">
        <v>35</v>
      </c>
      <c r="B37" s="15" t="s">
        <v>1041</v>
      </c>
      <c r="C37" s="64">
        <v>21</v>
      </c>
      <c r="D37" s="66">
        <v>6.3</v>
      </c>
      <c r="E37" s="66" t="s">
        <v>946</v>
      </c>
    </row>
    <row r="38" spans="1:5" x14ac:dyDescent="0.25">
      <c r="A38" s="16">
        <v>36</v>
      </c>
      <c r="B38" s="15" t="s">
        <v>1042</v>
      </c>
      <c r="C38" s="64">
        <v>39</v>
      </c>
      <c r="D38" s="66">
        <v>4.4000000000000004</v>
      </c>
      <c r="E38" s="66" t="s">
        <v>947</v>
      </c>
    </row>
    <row r="39" spans="1:5" x14ac:dyDescent="0.25">
      <c r="A39" s="16">
        <v>37</v>
      </c>
      <c r="B39" s="15" t="s">
        <v>1043</v>
      </c>
      <c r="C39" s="64">
        <v>65</v>
      </c>
      <c r="D39" s="66">
        <v>4.3</v>
      </c>
      <c r="E39" s="66" t="s">
        <v>948</v>
      </c>
    </row>
    <row r="40" spans="1:5" x14ac:dyDescent="0.25">
      <c r="A40" s="16">
        <v>38</v>
      </c>
      <c r="B40" s="15" t="s">
        <v>1044</v>
      </c>
      <c r="C40" s="64">
        <v>30</v>
      </c>
      <c r="D40" s="66">
        <v>5.9</v>
      </c>
      <c r="E40" s="66" t="s">
        <v>949</v>
      </c>
    </row>
    <row r="41" spans="1:5" x14ac:dyDescent="0.25">
      <c r="A41" s="16">
        <v>39</v>
      </c>
      <c r="B41" s="15" t="s">
        <v>1045</v>
      </c>
      <c r="C41" s="64">
        <v>25</v>
      </c>
      <c r="D41" s="66">
        <v>14.8</v>
      </c>
      <c r="E41" s="66" t="s">
        <v>950</v>
      </c>
    </row>
    <row r="42" spans="1:5" x14ac:dyDescent="0.25">
      <c r="A42" s="16">
        <v>40</v>
      </c>
      <c r="B42" s="15" t="s">
        <v>1046</v>
      </c>
      <c r="C42" s="64">
        <v>6</v>
      </c>
      <c r="D42" s="66"/>
      <c r="E42" s="66" t="s">
        <v>125</v>
      </c>
    </row>
    <row r="43" spans="1:5" x14ac:dyDescent="0.25">
      <c r="A43" s="16">
        <v>41</v>
      </c>
      <c r="B43" s="15" t="s">
        <v>1047</v>
      </c>
      <c r="C43" s="64">
        <v>746</v>
      </c>
      <c r="D43" s="66">
        <v>7.4</v>
      </c>
      <c r="E43" s="66" t="s">
        <v>951</v>
      </c>
    </row>
    <row r="44" spans="1:5" x14ac:dyDescent="0.25">
      <c r="A44" s="16">
        <v>42</v>
      </c>
      <c r="B44" s="15" t="s">
        <v>1048</v>
      </c>
      <c r="C44" s="64">
        <v>20</v>
      </c>
      <c r="D44" s="66"/>
      <c r="E44" s="66" t="s">
        <v>125</v>
      </c>
    </row>
    <row r="45" spans="1:5" x14ac:dyDescent="0.25">
      <c r="A45" s="16">
        <v>43</v>
      </c>
      <c r="B45" s="15" t="s">
        <v>1049</v>
      </c>
      <c r="C45" s="64">
        <v>22</v>
      </c>
      <c r="D45" s="66">
        <v>5.2</v>
      </c>
      <c r="E45" s="66" t="s">
        <v>933</v>
      </c>
    </row>
    <row r="46" spans="1:5" x14ac:dyDescent="0.25">
      <c r="A46" s="16">
        <v>44</v>
      </c>
      <c r="B46" s="15" t="s">
        <v>1050</v>
      </c>
      <c r="C46" s="64">
        <v>20</v>
      </c>
      <c r="D46" s="66"/>
      <c r="E46" s="66" t="s">
        <v>125</v>
      </c>
    </row>
    <row r="47" spans="1:5" x14ac:dyDescent="0.25">
      <c r="A47" s="16">
        <v>45</v>
      </c>
      <c r="B47" s="15" t="s">
        <v>1051</v>
      </c>
      <c r="C47" s="64">
        <v>80</v>
      </c>
      <c r="D47" s="66">
        <v>4.0999999999999996</v>
      </c>
      <c r="E47" s="66" t="s">
        <v>952</v>
      </c>
    </row>
    <row r="48" spans="1:5" x14ac:dyDescent="0.25">
      <c r="A48" s="16">
        <v>46</v>
      </c>
      <c r="B48" s="15" t="s">
        <v>1052</v>
      </c>
      <c r="C48" s="64">
        <v>48</v>
      </c>
      <c r="D48" s="66">
        <v>4.5</v>
      </c>
      <c r="E48" s="66" t="s">
        <v>941</v>
      </c>
    </row>
    <row r="49" spans="1:5" x14ac:dyDescent="0.25">
      <c r="A49" s="16">
        <v>47</v>
      </c>
      <c r="B49" s="15" t="s">
        <v>1053</v>
      </c>
      <c r="C49" s="64">
        <v>0</v>
      </c>
      <c r="D49" s="66"/>
      <c r="E49" s="66" t="s">
        <v>125</v>
      </c>
    </row>
    <row r="50" spans="1:5" x14ac:dyDescent="0.25">
      <c r="A50" s="16">
        <v>48</v>
      </c>
      <c r="B50" s="15" t="s">
        <v>1054</v>
      </c>
      <c r="C50" s="64">
        <v>25</v>
      </c>
      <c r="D50" s="66">
        <v>6.5</v>
      </c>
      <c r="E50" s="66" t="s">
        <v>953</v>
      </c>
    </row>
    <row r="51" spans="1:5" x14ac:dyDescent="0.25">
      <c r="A51" s="16">
        <v>49</v>
      </c>
      <c r="B51" s="15" t="s">
        <v>1055</v>
      </c>
      <c r="C51" s="64">
        <v>25</v>
      </c>
      <c r="D51" s="66">
        <v>5.2</v>
      </c>
      <c r="E51" s="66" t="s">
        <v>954</v>
      </c>
    </row>
    <row r="52" spans="1:5" x14ac:dyDescent="0.25">
      <c r="A52" s="16">
        <v>50</v>
      </c>
      <c r="B52" s="15" t="s">
        <v>1056</v>
      </c>
      <c r="C52" s="64">
        <v>27</v>
      </c>
      <c r="D52" s="66">
        <v>3.3</v>
      </c>
      <c r="E52" s="66" t="s">
        <v>955</v>
      </c>
    </row>
    <row r="53" spans="1:5" x14ac:dyDescent="0.25">
      <c r="A53" s="16">
        <v>51</v>
      </c>
      <c r="B53" s="15" t="s">
        <v>1057</v>
      </c>
      <c r="C53" s="64">
        <v>10</v>
      </c>
      <c r="D53" s="66"/>
      <c r="E53" s="66" t="s">
        <v>125</v>
      </c>
    </row>
    <row r="54" spans="1:5" x14ac:dyDescent="0.25">
      <c r="A54" s="16">
        <v>52</v>
      </c>
      <c r="B54" s="15" t="s">
        <v>1058</v>
      </c>
      <c r="C54" s="64">
        <v>98</v>
      </c>
      <c r="D54" s="66">
        <v>5</v>
      </c>
      <c r="E54" s="66" t="s">
        <v>932</v>
      </c>
    </row>
    <row r="55" spans="1:5" x14ac:dyDescent="0.25">
      <c r="A55" s="16">
        <v>53</v>
      </c>
      <c r="B55" s="15" t="s">
        <v>1059</v>
      </c>
      <c r="C55" s="64">
        <v>15</v>
      </c>
      <c r="D55" s="66"/>
      <c r="E55" s="66" t="s">
        <v>125</v>
      </c>
    </row>
    <row r="56" spans="1:5" x14ac:dyDescent="0.25">
      <c r="A56" s="16">
        <v>54</v>
      </c>
      <c r="B56" s="15" t="s">
        <v>1060</v>
      </c>
      <c r="C56" s="64">
        <v>128</v>
      </c>
      <c r="D56" s="66">
        <v>7.2</v>
      </c>
      <c r="E56" s="66" t="s">
        <v>956</v>
      </c>
    </row>
    <row r="57" spans="1:5" x14ac:dyDescent="0.25">
      <c r="A57" s="16">
        <v>55</v>
      </c>
      <c r="B57" s="15" t="s">
        <v>1061</v>
      </c>
      <c r="C57" s="64">
        <v>11</v>
      </c>
      <c r="D57" s="66"/>
      <c r="E57" s="66" t="s">
        <v>125</v>
      </c>
    </row>
    <row r="58" spans="1:5" x14ac:dyDescent="0.25">
      <c r="A58" s="16">
        <v>56</v>
      </c>
      <c r="B58" s="15" t="s">
        <v>1062</v>
      </c>
      <c r="C58" s="64">
        <v>25</v>
      </c>
      <c r="D58" s="66">
        <v>2.9</v>
      </c>
      <c r="E58" s="66" t="s">
        <v>957</v>
      </c>
    </row>
    <row r="59" spans="1:5" x14ac:dyDescent="0.25">
      <c r="A59" s="16">
        <v>57</v>
      </c>
      <c r="B59" s="15" t="s">
        <v>1063</v>
      </c>
      <c r="C59" s="64">
        <v>43</v>
      </c>
      <c r="D59" s="66">
        <v>6.1</v>
      </c>
      <c r="E59" s="66" t="s">
        <v>958</v>
      </c>
    </row>
    <row r="60" spans="1:5" x14ac:dyDescent="0.25">
      <c r="A60" s="16">
        <v>58</v>
      </c>
      <c r="B60" s="15" t="s">
        <v>1064</v>
      </c>
      <c r="C60" s="64">
        <v>12</v>
      </c>
      <c r="D60" s="66"/>
      <c r="E60" s="66" t="s">
        <v>125</v>
      </c>
    </row>
    <row r="61" spans="1:5" x14ac:dyDescent="0.25">
      <c r="A61" s="16">
        <v>59</v>
      </c>
      <c r="B61" s="15" t="s">
        <v>1065</v>
      </c>
      <c r="C61" s="64">
        <v>29</v>
      </c>
      <c r="D61" s="66">
        <v>6.4</v>
      </c>
      <c r="E61" s="66" t="s">
        <v>959</v>
      </c>
    </row>
    <row r="62" spans="1:5" x14ac:dyDescent="0.25">
      <c r="A62" s="16">
        <v>60</v>
      </c>
      <c r="B62" s="15" t="s">
        <v>1066</v>
      </c>
      <c r="C62" s="64">
        <v>73</v>
      </c>
      <c r="D62" s="66">
        <v>5.3</v>
      </c>
      <c r="E62" s="66" t="s">
        <v>960</v>
      </c>
    </row>
    <row r="63" spans="1:5" x14ac:dyDescent="0.25">
      <c r="A63" s="16">
        <v>61</v>
      </c>
      <c r="B63" s="15" t="s">
        <v>1067</v>
      </c>
      <c r="C63" s="64" t="s">
        <v>165</v>
      </c>
      <c r="D63" s="66"/>
      <c r="E63" s="66" t="s">
        <v>125</v>
      </c>
    </row>
    <row r="64" spans="1:5" x14ac:dyDescent="0.25">
      <c r="A64" s="16">
        <v>62</v>
      </c>
      <c r="B64" s="15" t="s">
        <v>1068</v>
      </c>
      <c r="C64" s="64">
        <v>16</v>
      </c>
      <c r="D64" s="66"/>
      <c r="E64" s="66" t="s">
        <v>125</v>
      </c>
    </row>
    <row r="65" spans="1:5" x14ac:dyDescent="0.25">
      <c r="A65" s="16">
        <v>63</v>
      </c>
      <c r="B65" s="15" t="s">
        <v>1069</v>
      </c>
      <c r="C65" s="64">
        <v>12</v>
      </c>
      <c r="D65" s="66"/>
      <c r="E65" s="66" t="s">
        <v>125</v>
      </c>
    </row>
    <row r="66" spans="1:5" x14ac:dyDescent="0.25">
      <c r="A66" s="16">
        <v>64</v>
      </c>
      <c r="B66" s="15" t="s">
        <v>1070</v>
      </c>
      <c r="C66" s="64">
        <v>12</v>
      </c>
      <c r="D66" s="66"/>
      <c r="E66" s="66" t="s">
        <v>125</v>
      </c>
    </row>
    <row r="67" spans="1:5" x14ac:dyDescent="0.25">
      <c r="A67" s="16">
        <v>65</v>
      </c>
      <c r="B67" s="15" t="s">
        <v>1071</v>
      </c>
      <c r="C67" s="64">
        <v>73</v>
      </c>
      <c r="D67" s="66">
        <v>6.5</v>
      </c>
      <c r="E67" s="66" t="s">
        <v>961</v>
      </c>
    </row>
    <row r="68" spans="1:5" x14ac:dyDescent="0.25">
      <c r="A68" s="16">
        <v>66</v>
      </c>
      <c r="B68" s="15" t="s">
        <v>1072</v>
      </c>
      <c r="C68" s="64">
        <v>10</v>
      </c>
      <c r="D68" s="66"/>
      <c r="E68" s="66" t="s">
        <v>125</v>
      </c>
    </row>
    <row r="69" spans="1:5" x14ac:dyDescent="0.25">
      <c r="A69" s="16">
        <v>67</v>
      </c>
      <c r="B69" s="15" t="s">
        <v>1073</v>
      </c>
      <c r="C69" s="64">
        <v>89</v>
      </c>
      <c r="D69" s="66">
        <v>5.7</v>
      </c>
      <c r="E69" s="66" t="s">
        <v>962</v>
      </c>
    </row>
    <row r="70" spans="1:5" x14ac:dyDescent="0.25">
      <c r="A70" s="16">
        <v>68</v>
      </c>
      <c r="B70" s="15" t="s">
        <v>1074</v>
      </c>
      <c r="C70" s="64">
        <v>287</v>
      </c>
      <c r="D70" s="66">
        <v>5.9</v>
      </c>
      <c r="E70" s="66" t="s">
        <v>963</v>
      </c>
    </row>
    <row r="71" spans="1:5" x14ac:dyDescent="0.25">
      <c r="A71" s="16">
        <v>69</v>
      </c>
      <c r="B71" s="15" t="s">
        <v>1075</v>
      </c>
      <c r="C71" s="64">
        <v>46</v>
      </c>
      <c r="D71" s="66">
        <v>6.2</v>
      </c>
      <c r="E71" s="66" t="s">
        <v>945</v>
      </c>
    </row>
    <row r="72" spans="1:5" x14ac:dyDescent="0.25">
      <c r="A72" s="16">
        <v>70</v>
      </c>
      <c r="B72" s="15" t="s">
        <v>1076</v>
      </c>
      <c r="C72" s="64">
        <v>11</v>
      </c>
      <c r="D72" s="66"/>
      <c r="E72" s="66" t="s">
        <v>125</v>
      </c>
    </row>
    <row r="73" spans="1:5" x14ac:dyDescent="0.25">
      <c r="A73" s="16">
        <v>71</v>
      </c>
      <c r="B73" s="15" t="s">
        <v>1077</v>
      </c>
      <c r="C73" s="64">
        <v>95</v>
      </c>
      <c r="D73" s="66">
        <v>5.2</v>
      </c>
      <c r="E73" s="66" t="s">
        <v>954</v>
      </c>
    </row>
    <row r="74" spans="1:5" x14ac:dyDescent="0.25">
      <c r="A74" s="16">
        <v>72</v>
      </c>
      <c r="B74" s="15" t="s">
        <v>1078</v>
      </c>
      <c r="C74" s="64">
        <v>50</v>
      </c>
      <c r="D74" s="66">
        <v>5.0999999999999996</v>
      </c>
      <c r="E74" s="66" t="s">
        <v>964</v>
      </c>
    </row>
    <row r="75" spans="1:5" x14ac:dyDescent="0.25">
      <c r="A75" s="30" t="s">
        <v>189</v>
      </c>
      <c r="E75" s="217"/>
    </row>
    <row r="76" spans="1:5" x14ac:dyDescent="0.25">
      <c r="A76" s="12" t="s">
        <v>179</v>
      </c>
    </row>
  </sheetData>
  <autoFilter ref="A2:E76"/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P20"/>
  <sheetViews>
    <sheetView workbookViewId="0">
      <selection activeCell="E28" sqref="E28"/>
    </sheetView>
  </sheetViews>
  <sheetFormatPr defaultColWidth="8.85546875" defaultRowHeight="15" x14ac:dyDescent="0.25"/>
  <cols>
    <col min="1" max="1" width="11.85546875" style="4" customWidth="1"/>
    <col min="2" max="5" width="10.28515625" style="44" customWidth="1"/>
    <col min="6" max="15" width="8.85546875" style="4"/>
    <col min="16" max="16" width="8.85546875" style="48"/>
    <col min="17" max="16384" width="8.85546875" style="4"/>
  </cols>
  <sheetData>
    <row r="1" spans="1:16" ht="15.75" x14ac:dyDescent="0.25">
      <c r="A1" s="328" t="s">
        <v>25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02"/>
      <c r="M1" s="302"/>
      <c r="N1" s="302"/>
      <c r="O1" s="302"/>
      <c r="P1" s="302"/>
    </row>
    <row r="2" spans="1:16" x14ac:dyDescent="0.25">
      <c r="A2" s="80" t="s">
        <v>13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  <c r="P2" s="4"/>
    </row>
    <row r="3" spans="1:16" x14ac:dyDescent="0.25">
      <c r="A3" s="3" t="s">
        <v>2</v>
      </c>
      <c r="B3" s="117">
        <v>594</v>
      </c>
      <c r="C3" s="117">
        <v>631</v>
      </c>
      <c r="D3" s="117">
        <v>625</v>
      </c>
      <c r="E3" s="117">
        <v>687</v>
      </c>
      <c r="F3" s="117">
        <v>714</v>
      </c>
      <c r="G3" s="117">
        <v>843</v>
      </c>
      <c r="H3" s="117">
        <v>843</v>
      </c>
      <c r="I3" s="117">
        <v>872</v>
      </c>
      <c r="J3" s="117">
        <v>1031</v>
      </c>
      <c r="K3" s="215">
        <v>1171</v>
      </c>
      <c r="P3" s="4"/>
    </row>
    <row r="4" spans="1:16" x14ac:dyDescent="0.25">
      <c r="A4" s="84" t="s">
        <v>1</v>
      </c>
      <c r="B4" s="55">
        <v>10.199999999999999</v>
      </c>
      <c r="C4" s="55">
        <v>10.9</v>
      </c>
      <c r="D4" s="55">
        <v>10.8</v>
      </c>
      <c r="E4" s="55">
        <v>11.7</v>
      </c>
      <c r="F4" s="55">
        <v>12.6</v>
      </c>
      <c r="G4" s="55">
        <v>14.9</v>
      </c>
      <c r="H4" s="55">
        <v>15</v>
      </c>
      <c r="I4" s="55">
        <v>15.3</v>
      </c>
      <c r="J4" s="55">
        <v>18.600000000000001</v>
      </c>
      <c r="K4" s="216">
        <v>21.2</v>
      </c>
      <c r="P4" s="4"/>
    </row>
    <row r="5" spans="1:16" x14ac:dyDescent="0.25">
      <c r="A5" s="85" t="s">
        <v>16</v>
      </c>
      <c r="B5" s="55">
        <v>12.6</v>
      </c>
      <c r="C5" s="55">
        <v>12.6</v>
      </c>
      <c r="D5" s="55">
        <v>12.9</v>
      </c>
      <c r="E5" s="55">
        <v>13.9</v>
      </c>
      <c r="F5" s="55">
        <v>13.8</v>
      </c>
      <c r="G5" s="55">
        <v>14.6</v>
      </c>
      <c r="H5" s="55">
        <v>15.5</v>
      </c>
      <c r="I5" s="55">
        <v>17.2</v>
      </c>
      <c r="J5" s="55">
        <v>20.8</v>
      </c>
      <c r="K5" s="55" t="s">
        <v>798</v>
      </c>
      <c r="P5" s="4"/>
    </row>
    <row r="6" spans="1:16" ht="14.45" x14ac:dyDescent="0.3">
      <c r="A6" s="30" t="s">
        <v>189</v>
      </c>
    </row>
    <row r="8" spans="1:16" ht="14.45" x14ac:dyDescent="0.3">
      <c r="A8" s="48" t="s">
        <v>794</v>
      </c>
    </row>
    <row r="14" spans="1:16" x14ac:dyDescent="0.25">
      <c r="B14" s="304"/>
      <c r="C14" s="304"/>
      <c r="D14" s="304"/>
      <c r="E14" s="304"/>
      <c r="F14" s="304"/>
      <c r="G14" s="304"/>
    </row>
    <row r="15" spans="1:16" x14ac:dyDescent="0.25">
      <c r="B15" s="304"/>
      <c r="C15" s="304"/>
      <c r="D15" s="304"/>
      <c r="E15" s="304"/>
      <c r="F15" s="304"/>
      <c r="G15" s="304"/>
    </row>
    <row r="16" spans="1:16" x14ac:dyDescent="0.25">
      <c r="B16" s="304"/>
      <c r="C16" s="304"/>
      <c r="D16" s="304"/>
      <c r="E16" s="304"/>
      <c r="F16" s="304"/>
      <c r="G16" s="304"/>
    </row>
    <row r="17" spans="2:7" x14ac:dyDescent="0.25">
      <c r="B17" s="304"/>
      <c r="C17" s="304"/>
      <c r="D17" s="304"/>
      <c r="E17" s="304"/>
      <c r="F17" s="304"/>
      <c r="G17" s="304"/>
    </row>
    <row r="18" spans="2:7" x14ac:dyDescent="0.25">
      <c r="B18" s="304"/>
      <c r="C18" s="304"/>
      <c r="D18" s="304"/>
      <c r="E18" s="304"/>
      <c r="F18" s="304"/>
      <c r="G18" s="304"/>
    </row>
    <row r="19" spans="2:7" x14ac:dyDescent="0.25">
      <c r="B19" s="304"/>
      <c r="C19" s="304"/>
      <c r="D19" s="304"/>
      <c r="E19" s="304"/>
      <c r="F19" s="304"/>
      <c r="G19" s="304"/>
    </row>
    <row r="20" spans="2:7" x14ac:dyDescent="0.25">
      <c r="B20" s="304"/>
      <c r="C20" s="304"/>
      <c r="D20" s="304"/>
      <c r="E20" s="304"/>
      <c r="F20" s="304"/>
      <c r="G20" s="304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I24"/>
  <sheetViews>
    <sheetView workbookViewId="0">
      <selection activeCell="A24" sqref="A24"/>
    </sheetView>
  </sheetViews>
  <sheetFormatPr defaultRowHeight="15" x14ac:dyDescent="0.25"/>
  <cols>
    <col min="1" max="1" width="32.28515625" customWidth="1"/>
    <col min="2" max="2" width="11.140625" customWidth="1"/>
    <col min="3" max="3" width="12.5703125" bestFit="1" customWidth="1"/>
    <col min="4" max="4" width="19.140625" customWidth="1"/>
    <col min="5" max="5" width="20.7109375" customWidth="1"/>
  </cols>
  <sheetData>
    <row r="1" spans="1:9" ht="19.899999999999999" customHeight="1" x14ac:dyDescent="0.25">
      <c r="A1" s="360" t="s">
        <v>1091</v>
      </c>
      <c r="B1" s="360"/>
      <c r="C1" s="360"/>
      <c r="D1" s="360"/>
      <c r="E1" s="361"/>
    </row>
    <row r="2" spans="1:9" ht="39" customHeight="1" x14ac:dyDescent="0.3">
      <c r="A2" s="14" t="s">
        <v>35</v>
      </c>
      <c r="B2" s="14" t="s">
        <v>121</v>
      </c>
      <c r="C2" s="14" t="s">
        <v>55</v>
      </c>
      <c r="D2" s="14" t="s">
        <v>208</v>
      </c>
      <c r="E2" s="14" t="s">
        <v>37</v>
      </c>
    </row>
    <row r="3" spans="1:9" ht="14.45" customHeight="1" x14ac:dyDescent="0.3">
      <c r="A3" s="345" t="s">
        <v>202</v>
      </c>
      <c r="B3" s="345"/>
      <c r="C3" s="345"/>
      <c r="D3" s="345"/>
      <c r="E3" s="345"/>
    </row>
    <row r="4" spans="1:9" ht="14.45" x14ac:dyDescent="0.3">
      <c r="A4" s="17" t="s">
        <v>38</v>
      </c>
      <c r="B4" s="18" t="s">
        <v>165</v>
      </c>
      <c r="C4" s="52" t="s">
        <v>125</v>
      </c>
      <c r="D4" s="67" t="s">
        <v>125</v>
      </c>
      <c r="E4" s="24" t="s">
        <v>1081</v>
      </c>
    </row>
    <row r="5" spans="1:9" ht="14.45" x14ac:dyDescent="0.3">
      <c r="A5" s="17" t="s">
        <v>39</v>
      </c>
      <c r="B5" s="18" t="s">
        <v>165</v>
      </c>
      <c r="C5" s="52" t="s">
        <v>125</v>
      </c>
      <c r="D5" s="67" t="s">
        <v>125</v>
      </c>
      <c r="E5" s="24" t="s">
        <v>1081</v>
      </c>
    </row>
    <row r="6" spans="1:9" ht="14.45" x14ac:dyDescent="0.3">
      <c r="A6" s="17" t="s">
        <v>40</v>
      </c>
      <c r="B6" s="18">
        <v>119</v>
      </c>
      <c r="C6" s="26">
        <v>11.833171677982541</v>
      </c>
      <c r="D6" s="26">
        <v>21.561603675981644</v>
      </c>
      <c r="E6" s="24" t="s">
        <v>1081</v>
      </c>
    </row>
    <row r="7" spans="1:9" ht="14.45" x14ac:dyDescent="0.3">
      <c r="A7" s="17" t="s">
        <v>41</v>
      </c>
      <c r="B7" s="18">
        <v>993</v>
      </c>
      <c r="C7" s="26">
        <v>82.056256062075647</v>
      </c>
      <c r="D7" s="26">
        <v>33.183644907597085</v>
      </c>
      <c r="E7" s="24" t="s">
        <v>1081</v>
      </c>
    </row>
    <row r="8" spans="1:9" ht="14.45" x14ac:dyDescent="0.3">
      <c r="A8" s="17" t="s">
        <v>42</v>
      </c>
      <c r="B8" s="18">
        <v>52</v>
      </c>
      <c r="C8" s="26">
        <v>5.0436469447138697</v>
      </c>
      <c r="D8" s="26">
        <v>5.4631719176153677</v>
      </c>
      <c r="E8" s="24" t="s">
        <v>1081</v>
      </c>
    </row>
    <row r="9" spans="1:9" ht="14.45" customHeight="1" x14ac:dyDescent="0.25">
      <c r="A9" s="345" t="s">
        <v>122</v>
      </c>
      <c r="B9" s="345"/>
      <c r="C9" s="345"/>
      <c r="D9" s="345"/>
      <c r="E9" s="345"/>
      <c r="I9" s="274"/>
    </row>
    <row r="10" spans="1:9" ht="14.45" x14ac:dyDescent="0.3">
      <c r="A10" s="17" t="s">
        <v>44</v>
      </c>
      <c r="B10" s="18">
        <v>431</v>
      </c>
      <c r="C10" s="26">
        <v>36.806150000000002</v>
      </c>
      <c r="D10" s="18">
        <v>14.8</v>
      </c>
      <c r="E10" s="18">
        <v>15.4</v>
      </c>
      <c r="I10" s="274"/>
    </row>
    <row r="11" spans="1:9" ht="14.45" x14ac:dyDescent="0.3">
      <c r="A11" s="17" t="s">
        <v>45</v>
      </c>
      <c r="B11" s="18">
        <v>740</v>
      </c>
      <c r="C11" s="26">
        <v>63.193849999999998</v>
      </c>
      <c r="D11" s="18">
        <v>25.7</v>
      </c>
      <c r="E11" s="18">
        <v>26.7</v>
      </c>
    </row>
    <row r="12" spans="1:9" ht="14.45" customHeight="1" x14ac:dyDescent="0.25">
      <c r="A12" s="345" t="s">
        <v>123</v>
      </c>
      <c r="B12" s="345"/>
      <c r="C12" s="345"/>
      <c r="D12" s="345"/>
      <c r="E12" s="345"/>
    </row>
    <row r="13" spans="1:9" ht="14.45" x14ac:dyDescent="0.3">
      <c r="A13" s="17" t="s">
        <v>47</v>
      </c>
      <c r="B13" s="18">
        <v>928</v>
      </c>
      <c r="C13" s="26">
        <v>79.248509999999996</v>
      </c>
      <c r="D13" s="18">
        <v>19.5</v>
      </c>
      <c r="E13" s="18">
        <v>20.7</v>
      </c>
    </row>
    <row r="14" spans="1:9" ht="14.45" x14ac:dyDescent="0.3">
      <c r="A14" s="17" t="s">
        <v>57</v>
      </c>
      <c r="B14" s="18">
        <v>137</v>
      </c>
      <c r="C14" s="26">
        <v>11.699400000000001</v>
      </c>
      <c r="D14" s="18">
        <v>34.299999999999997</v>
      </c>
      <c r="E14" s="18">
        <v>38.6</v>
      </c>
    </row>
    <row r="15" spans="1:9" ht="14.45" x14ac:dyDescent="0.3">
      <c r="A15" s="17" t="s">
        <v>56</v>
      </c>
      <c r="B15" s="18">
        <v>33</v>
      </c>
      <c r="C15" s="26">
        <v>2.8181039999999999</v>
      </c>
      <c r="D15" s="18">
        <v>57.7</v>
      </c>
      <c r="E15" s="18">
        <v>59.6</v>
      </c>
    </row>
    <row r="16" spans="1:9" ht="14.45" x14ac:dyDescent="0.3">
      <c r="A16" s="17" t="s">
        <v>181</v>
      </c>
      <c r="B16" s="18">
        <v>8</v>
      </c>
      <c r="C16" s="26">
        <v>0.68317700000000003</v>
      </c>
      <c r="D16" s="18">
        <v>4.5999999999999996</v>
      </c>
      <c r="E16" s="18">
        <v>3.8</v>
      </c>
    </row>
    <row r="17" spans="1:5" ht="14.45" x14ac:dyDescent="0.3">
      <c r="A17" s="17" t="s">
        <v>48</v>
      </c>
      <c r="B17" s="18">
        <v>63</v>
      </c>
      <c r="C17" s="26">
        <v>5.3800169999999996</v>
      </c>
      <c r="D17" s="18">
        <v>15.8</v>
      </c>
      <c r="E17" s="18">
        <v>16.5</v>
      </c>
    </row>
    <row r="18" spans="1:5" ht="14.45" customHeight="1" x14ac:dyDescent="0.25">
      <c r="A18" s="345" t="s">
        <v>124</v>
      </c>
      <c r="B18" s="345"/>
      <c r="C18" s="345"/>
      <c r="D18" s="345"/>
      <c r="E18" s="345"/>
    </row>
    <row r="19" spans="1:5" ht="14.45" x14ac:dyDescent="0.3">
      <c r="A19" s="17" t="s">
        <v>50</v>
      </c>
      <c r="B19" s="18">
        <v>176</v>
      </c>
      <c r="C19" s="26">
        <f>B19/SUM($B$19:$B$23)*100</f>
        <v>15.055603079555175</v>
      </c>
      <c r="D19" s="26">
        <v>14.1</v>
      </c>
      <c r="E19" s="26">
        <v>14.973366990000001</v>
      </c>
    </row>
    <row r="20" spans="1:5" ht="14.45" x14ac:dyDescent="0.3">
      <c r="A20" s="17" t="s">
        <v>51</v>
      </c>
      <c r="B20" s="18">
        <v>58</v>
      </c>
      <c r="C20" s="26">
        <f t="shared" ref="C20:C23" si="0">B20/SUM($B$19:$B$23)*100</f>
        <v>4.9615055603079554</v>
      </c>
      <c r="D20" s="26">
        <v>11.9</v>
      </c>
      <c r="E20" s="26">
        <v>13.174792119999999</v>
      </c>
    </row>
    <row r="21" spans="1:5" ht="14.45" x14ac:dyDescent="0.3">
      <c r="A21" s="17" t="s">
        <v>52</v>
      </c>
      <c r="B21" s="18">
        <v>607</v>
      </c>
      <c r="C21" s="26">
        <f t="shared" si="0"/>
        <v>51.924721984602229</v>
      </c>
      <c r="D21" s="26">
        <v>28.6</v>
      </c>
      <c r="E21" s="26">
        <v>29.352796510000001</v>
      </c>
    </row>
    <row r="22" spans="1:5" ht="14.45" x14ac:dyDescent="0.3">
      <c r="A22" s="17" t="s">
        <v>53</v>
      </c>
      <c r="B22" s="18">
        <v>227</v>
      </c>
      <c r="C22" s="26">
        <f t="shared" si="0"/>
        <v>19.41830624465355</v>
      </c>
      <c r="D22" s="26">
        <v>20</v>
      </c>
      <c r="E22" s="26">
        <v>20.552617649999998</v>
      </c>
    </row>
    <row r="23" spans="1:5" ht="14.45" x14ac:dyDescent="0.3">
      <c r="A23" s="17" t="s">
        <v>54</v>
      </c>
      <c r="B23" s="18">
        <v>101</v>
      </c>
      <c r="C23" s="26">
        <f t="shared" si="0"/>
        <v>8.6398631308810945</v>
      </c>
      <c r="D23" s="26">
        <v>12.8</v>
      </c>
      <c r="E23" s="26">
        <v>13.411719140000001</v>
      </c>
    </row>
    <row r="24" spans="1:5" ht="14.45" x14ac:dyDescent="0.3">
      <c r="A24" s="30" t="s">
        <v>189</v>
      </c>
    </row>
  </sheetData>
  <mergeCells count="5">
    <mergeCell ref="A3:E3"/>
    <mergeCell ref="A9:E9"/>
    <mergeCell ref="A12:E12"/>
    <mergeCell ref="A18:E18"/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B18"/>
  <sheetViews>
    <sheetView workbookViewId="0">
      <selection activeCell="A48" sqref="A48"/>
    </sheetView>
  </sheetViews>
  <sheetFormatPr defaultRowHeight="15" x14ac:dyDescent="0.25"/>
  <cols>
    <col min="1" max="1" width="43.85546875" style="309" customWidth="1"/>
    <col min="2" max="2" width="49" style="309" customWidth="1"/>
    <col min="3" max="3" width="12.5703125" style="309" bestFit="1" customWidth="1"/>
    <col min="4" max="4" width="19.140625" style="309" customWidth="1"/>
    <col min="5" max="5" width="20.7109375" style="309" customWidth="1"/>
    <col min="6" max="16384" width="9.140625" style="309"/>
  </cols>
  <sheetData>
    <row r="1" spans="1:2" ht="15.75" x14ac:dyDescent="0.25">
      <c r="A1" s="360" t="s">
        <v>1147</v>
      </c>
      <c r="B1" s="361"/>
    </row>
    <row r="2" spans="1:2" ht="39" customHeight="1" x14ac:dyDescent="0.25">
      <c r="A2" s="308" t="s">
        <v>35</v>
      </c>
      <c r="B2" s="308" t="s">
        <v>37</v>
      </c>
    </row>
    <row r="3" spans="1:2" ht="14.45" customHeight="1" x14ac:dyDescent="0.25">
      <c r="A3" s="320" t="s">
        <v>122</v>
      </c>
      <c r="B3" s="321"/>
    </row>
    <row r="4" spans="1:2" x14ac:dyDescent="0.25">
      <c r="A4" s="17" t="s">
        <v>44</v>
      </c>
      <c r="B4" s="18">
        <v>15.4</v>
      </c>
    </row>
    <row r="5" spans="1:2" x14ac:dyDescent="0.25">
      <c r="A5" s="17" t="s">
        <v>45</v>
      </c>
      <c r="B5" s="18">
        <v>26.7</v>
      </c>
    </row>
    <row r="6" spans="1:2" ht="14.45" customHeight="1" x14ac:dyDescent="0.25">
      <c r="A6" s="320" t="s">
        <v>123</v>
      </c>
      <c r="B6" s="321"/>
    </row>
    <row r="7" spans="1:2" x14ac:dyDescent="0.25">
      <c r="A7" s="17" t="s">
        <v>47</v>
      </c>
      <c r="B7" s="18">
        <v>20.7</v>
      </c>
    </row>
    <row r="8" spans="1:2" x14ac:dyDescent="0.25">
      <c r="A8" s="17" t="s">
        <v>57</v>
      </c>
      <c r="B8" s="18">
        <v>38.6</v>
      </c>
    </row>
    <row r="9" spans="1:2" x14ac:dyDescent="0.25">
      <c r="A9" s="17" t="s">
        <v>56</v>
      </c>
      <c r="B9" s="18">
        <v>59.6</v>
      </c>
    </row>
    <row r="10" spans="1:2" x14ac:dyDescent="0.25">
      <c r="A10" s="17" t="s">
        <v>181</v>
      </c>
      <c r="B10" s="18">
        <v>3.8</v>
      </c>
    </row>
    <row r="11" spans="1:2" x14ac:dyDescent="0.25">
      <c r="A11" s="17" t="s">
        <v>48</v>
      </c>
      <c r="B11" s="18">
        <v>16.5</v>
      </c>
    </row>
    <row r="12" spans="1:2" ht="14.45" customHeight="1" x14ac:dyDescent="0.25">
      <c r="A12" s="320" t="s">
        <v>124</v>
      </c>
      <c r="B12" s="321"/>
    </row>
    <row r="13" spans="1:2" x14ac:dyDescent="0.25">
      <c r="A13" s="17" t="s">
        <v>50</v>
      </c>
      <c r="B13" s="26">
        <v>14.973366990000001</v>
      </c>
    </row>
    <row r="14" spans="1:2" x14ac:dyDescent="0.25">
      <c r="A14" s="17" t="s">
        <v>51</v>
      </c>
      <c r="B14" s="26">
        <v>13.174792119999999</v>
      </c>
    </row>
    <row r="15" spans="1:2" x14ac:dyDescent="0.25">
      <c r="A15" s="17" t="s">
        <v>52</v>
      </c>
      <c r="B15" s="26">
        <v>29.352796510000001</v>
      </c>
    </row>
    <row r="16" spans="1:2" x14ac:dyDescent="0.25">
      <c r="A16" s="17" t="s">
        <v>53</v>
      </c>
      <c r="B16" s="26">
        <v>20.552617649999998</v>
      </c>
    </row>
    <row r="17" spans="1:2" x14ac:dyDescent="0.25">
      <c r="A17" s="17" t="s">
        <v>54</v>
      </c>
      <c r="B17" s="26">
        <v>13.411719140000001</v>
      </c>
    </row>
    <row r="18" spans="1:2" x14ac:dyDescent="0.25">
      <c r="A18" s="309" t="s">
        <v>189</v>
      </c>
    </row>
  </sheetData>
  <mergeCells count="1">
    <mergeCell ref="A1:B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P12"/>
  <sheetViews>
    <sheetView workbookViewId="0">
      <selection activeCell="F48" sqref="F48"/>
    </sheetView>
  </sheetViews>
  <sheetFormatPr defaultColWidth="8.85546875" defaultRowHeight="15" x14ac:dyDescent="0.25"/>
  <cols>
    <col min="1" max="1" width="17.7109375" style="226" customWidth="1"/>
    <col min="2" max="3" width="9" style="226" customWidth="1"/>
    <col min="4" max="4" width="9.7109375" style="226" customWidth="1"/>
    <col min="5" max="5" width="9.140625" style="226" customWidth="1"/>
    <col min="6" max="16384" width="8.85546875" style="226"/>
  </cols>
  <sheetData>
    <row r="1" spans="1:16" ht="15.6" x14ac:dyDescent="0.3">
      <c r="A1" s="326" t="s">
        <v>1156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</row>
    <row r="2" spans="1:16" ht="14.45" x14ac:dyDescent="0.3">
      <c r="A2" s="80" t="s">
        <v>26</v>
      </c>
      <c r="B2" s="80">
        <v>2003</v>
      </c>
      <c r="C2" s="80">
        <v>2004</v>
      </c>
      <c r="D2" s="80">
        <v>2005</v>
      </c>
      <c r="E2" s="80">
        <v>2006</v>
      </c>
      <c r="F2" s="80">
        <v>2007</v>
      </c>
      <c r="G2" s="80">
        <v>2008</v>
      </c>
      <c r="H2" s="80">
        <v>2009</v>
      </c>
      <c r="I2" s="80">
        <v>2010</v>
      </c>
      <c r="J2" s="80">
        <v>2011</v>
      </c>
      <c r="K2" s="80">
        <v>2012</v>
      </c>
      <c r="L2" s="80">
        <v>2013</v>
      </c>
      <c r="M2" s="80">
        <v>2014</v>
      </c>
      <c r="N2" s="80">
        <v>2015</v>
      </c>
      <c r="O2" s="80">
        <v>2016</v>
      </c>
      <c r="P2" s="80">
        <v>2017</v>
      </c>
    </row>
    <row r="3" spans="1:16" ht="14.45" x14ac:dyDescent="0.3">
      <c r="A3" s="95" t="s">
        <v>700</v>
      </c>
      <c r="B3" s="68">
        <v>119</v>
      </c>
      <c r="C3" s="68">
        <v>124</v>
      </c>
      <c r="D3" s="68">
        <v>140</v>
      </c>
      <c r="E3" s="68">
        <v>165</v>
      </c>
      <c r="F3" s="69">
        <v>176</v>
      </c>
      <c r="G3" s="69">
        <v>143</v>
      </c>
      <c r="H3" s="69">
        <v>146</v>
      </c>
      <c r="I3" s="69">
        <v>146</v>
      </c>
      <c r="J3" s="69">
        <v>200</v>
      </c>
      <c r="K3" s="69">
        <v>228</v>
      </c>
      <c r="L3" s="69">
        <v>285</v>
      </c>
      <c r="M3" s="69">
        <v>327</v>
      </c>
      <c r="N3" s="69">
        <v>336</v>
      </c>
      <c r="O3" s="69">
        <v>449</v>
      </c>
      <c r="P3" s="69">
        <v>568</v>
      </c>
    </row>
    <row r="4" spans="1:16" ht="14.45" x14ac:dyDescent="0.3">
      <c r="A4" s="98" t="s">
        <v>701</v>
      </c>
      <c r="B4" s="68">
        <v>100</v>
      </c>
      <c r="C4" s="68">
        <v>128</v>
      </c>
      <c r="D4" s="68">
        <v>167</v>
      </c>
      <c r="E4" s="68">
        <v>197</v>
      </c>
      <c r="F4" s="69">
        <v>222</v>
      </c>
      <c r="G4" s="69">
        <v>223</v>
      </c>
      <c r="H4" s="69">
        <v>226</v>
      </c>
      <c r="I4" s="69">
        <v>245</v>
      </c>
      <c r="J4" s="69">
        <v>243</v>
      </c>
      <c r="K4" s="69">
        <v>250</v>
      </c>
      <c r="L4" s="69">
        <v>282</v>
      </c>
      <c r="M4" s="69">
        <v>267</v>
      </c>
      <c r="N4" s="69">
        <v>240</v>
      </c>
      <c r="O4" s="69">
        <v>280</v>
      </c>
      <c r="P4" s="229">
        <v>250</v>
      </c>
    </row>
    <row r="5" spans="1:16" ht="14.45" x14ac:dyDescent="0.3">
      <c r="A5" s="276" t="s">
        <v>702</v>
      </c>
      <c r="B5" s="68">
        <v>155</v>
      </c>
      <c r="C5" s="68">
        <v>183</v>
      </c>
      <c r="D5" s="68">
        <v>207</v>
      </c>
      <c r="E5" s="68">
        <v>226</v>
      </c>
      <c r="F5" s="69">
        <v>218</v>
      </c>
      <c r="G5" s="69">
        <v>228</v>
      </c>
      <c r="H5" s="69">
        <v>259</v>
      </c>
      <c r="I5" s="69">
        <v>234</v>
      </c>
      <c r="J5" s="69">
        <v>244</v>
      </c>
      <c r="K5" s="69">
        <v>236</v>
      </c>
      <c r="L5" s="69">
        <v>276</v>
      </c>
      <c r="M5" s="69">
        <v>249</v>
      </c>
      <c r="N5" s="69">
        <v>296</v>
      </c>
      <c r="O5" s="69">
        <v>302</v>
      </c>
      <c r="P5" s="229">
        <v>353</v>
      </c>
    </row>
    <row r="6" spans="1:16" ht="14.45" x14ac:dyDescent="0.3">
      <c r="A6" s="226" t="s">
        <v>189</v>
      </c>
    </row>
    <row r="7" spans="1:16" ht="14.45" customHeight="1" x14ac:dyDescent="0.3"/>
    <row r="8" spans="1:16" ht="14.45" x14ac:dyDescent="0.3">
      <c r="A8" s="226" t="s">
        <v>699</v>
      </c>
    </row>
    <row r="9" spans="1:16" ht="14.45" customHeight="1" x14ac:dyDescent="0.3">
      <c r="A9" s="11" t="s">
        <v>698</v>
      </c>
      <c r="B9" s="45"/>
      <c r="C9" s="45"/>
      <c r="D9" s="45"/>
      <c r="E9" s="45"/>
      <c r="F9" s="8"/>
      <c r="G9" s="8"/>
      <c r="H9" s="8"/>
      <c r="I9" s="8"/>
      <c r="J9" s="8"/>
      <c r="K9" s="8"/>
      <c r="L9" s="9"/>
      <c r="M9" s="9"/>
      <c r="N9" s="9"/>
    </row>
    <row r="10" spans="1:16" ht="14.45" customHeight="1" x14ac:dyDescent="0.35">
      <c r="A10" s="11" t="s">
        <v>1090</v>
      </c>
      <c r="B10" s="45"/>
      <c r="C10" s="45"/>
      <c r="D10" s="45"/>
      <c r="E10" s="45"/>
      <c r="F10" s="10"/>
      <c r="G10" s="10"/>
      <c r="H10" s="10"/>
      <c r="I10" s="10"/>
      <c r="J10" s="10"/>
      <c r="K10" s="10"/>
      <c r="L10" s="10"/>
      <c r="M10" s="10"/>
      <c r="N10" s="10"/>
    </row>
    <row r="11" spans="1:16" ht="14.45" customHeight="1" x14ac:dyDescent="0.35">
      <c r="A11" s="11" t="s">
        <v>975</v>
      </c>
      <c r="B11" s="45"/>
      <c r="C11" s="45"/>
      <c r="D11" s="45"/>
      <c r="E11" s="45"/>
      <c r="F11" s="10"/>
      <c r="G11" s="10"/>
      <c r="H11" s="10"/>
      <c r="I11" s="10"/>
      <c r="J11" s="10"/>
      <c r="K11" s="10"/>
      <c r="L11" s="10"/>
      <c r="M11" s="10"/>
      <c r="N11" s="10"/>
    </row>
    <row r="12" spans="1:16" ht="14.65" x14ac:dyDescent="0.35">
      <c r="A12" s="230" t="s">
        <v>976</v>
      </c>
      <c r="B12" s="231"/>
      <c r="C12" s="231"/>
      <c r="D12" s="231"/>
      <c r="E12" s="231"/>
      <c r="F12" s="231"/>
      <c r="G12" s="231"/>
      <c r="H12" s="231"/>
      <c r="I12" s="231"/>
      <c r="J12" s="231"/>
      <c r="K12" s="231"/>
      <c r="L12" s="231"/>
      <c r="M12" s="231"/>
    </row>
  </sheetData>
  <mergeCells count="1">
    <mergeCell ref="A1:P1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P19"/>
  <sheetViews>
    <sheetView zoomScaleNormal="100" workbookViewId="0">
      <selection activeCell="F46" sqref="F46"/>
    </sheetView>
  </sheetViews>
  <sheetFormatPr defaultColWidth="8.85546875" defaultRowHeight="15" x14ac:dyDescent="0.25"/>
  <cols>
    <col min="1" max="1" width="17.42578125" style="4" customWidth="1"/>
    <col min="2" max="10" width="12.28515625" style="4" customWidth="1"/>
    <col min="11" max="11" width="12.28515625" style="226" customWidth="1"/>
    <col min="12" max="16384" width="8.85546875" style="4"/>
  </cols>
  <sheetData>
    <row r="1" spans="1:16" ht="15.6" customHeight="1" x14ac:dyDescent="0.25">
      <c r="A1" s="352" t="s">
        <v>1154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6" ht="14.45" x14ac:dyDescent="0.3">
      <c r="A2" s="101" t="s">
        <v>26</v>
      </c>
      <c r="B2" s="101">
        <v>2008</v>
      </c>
      <c r="C2" s="101">
        <v>2009</v>
      </c>
      <c r="D2" s="101">
        <v>2010</v>
      </c>
      <c r="E2" s="101">
        <v>2011</v>
      </c>
      <c r="F2" s="101">
        <v>2012</v>
      </c>
      <c r="G2" s="101">
        <v>2013</v>
      </c>
      <c r="H2" s="101">
        <v>2014</v>
      </c>
      <c r="I2" s="101">
        <v>2015</v>
      </c>
      <c r="J2" s="101">
        <v>2016</v>
      </c>
      <c r="K2" s="101">
        <v>2017</v>
      </c>
    </row>
    <row r="3" spans="1:16" ht="14.45" x14ac:dyDescent="0.3">
      <c r="A3" s="362" t="s">
        <v>8</v>
      </c>
      <c r="B3" s="363"/>
      <c r="C3" s="363"/>
      <c r="D3" s="363"/>
      <c r="E3" s="363"/>
      <c r="F3" s="363"/>
      <c r="G3" s="363"/>
      <c r="H3" s="363"/>
      <c r="I3" s="363"/>
      <c r="J3" s="363"/>
      <c r="K3" s="363"/>
    </row>
    <row r="4" spans="1:16" ht="14.45" x14ac:dyDescent="0.3">
      <c r="A4" s="95" t="s">
        <v>700</v>
      </c>
      <c r="B4" s="55">
        <v>2.2400000000000002</v>
      </c>
      <c r="C4" s="55">
        <v>2.08</v>
      </c>
      <c r="D4" s="55">
        <v>2.2899999999999996</v>
      </c>
      <c r="E4" s="55">
        <v>3.25</v>
      </c>
      <c r="F4" s="55">
        <v>4</v>
      </c>
      <c r="G4" s="55">
        <v>5.0200000000000005</v>
      </c>
      <c r="H4" s="55">
        <v>5.72</v>
      </c>
      <c r="I4" s="55">
        <v>5.839999999999999</v>
      </c>
      <c r="J4" s="55">
        <v>8.2099999999999991</v>
      </c>
      <c r="K4" s="55">
        <v>9.66</v>
      </c>
      <c r="M4" s="275"/>
    </row>
    <row r="5" spans="1:16" ht="14.45" x14ac:dyDescent="0.3">
      <c r="A5" s="98" t="s">
        <v>701</v>
      </c>
      <c r="B5" s="55">
        <v>3.9699999999999998</v>
      </c>
      <c r="C5" s="55">
        <v>3.9699999999999993</v>
      </c>
      <c r="D5" s="55">
        <v>4.5599999999999996</v>
      </c>
      <c r="E5" s="55">
        <v>4.3299999999999992</v>
      </c>
      <c r="F5" s="55">
        <v>4.3599999999999994</v>
      </c>
      <c r="G5" s="55">
        <v>5.0100000000000007</v>
      </c>
      <c r="H5" s="55">
        <v>4.83</v>
      </c>
      <c r="I5" s="55">
        <v>4.28</v>
      </c>
      <c r="J5" s="55">
        <v>5.23</v>
      </c>
      <c r="K5" s="55">
        <v>4.41</v>
      </c>
      <c r="L5" s="275"/>
      <c r="M5" s="275"/>
    </row>
    <row r="6" spans="1:16" ht="14.45" x14ac:dyDescent="0.3">
      <c r="A6" s="276" t="s">
        <v>702</v>
      </c>
      <c r="B6" s="55">
        <v>4.0199999999999996</v>
      </c>
      <c r="C6" s="55">
        <v>4.7</v>
      </c>
      <c r="D6" s="55">
        <v>4.3000000000000007</v>
      </c>
      <c r="E6" s="55">
        <v>4.3199999999999994</v>
      </c>
      <c r="F6" s="55">
        <v>4.3899999999999997</v>
      </c>
      <c r="G6" s="55">
        <v>5.2399999999999993</v>
      </c>
      <c r="H6" s="55">
        <v>4.7400000000000011</v>
      </c>
      <c r="I6" s="55">
        <v>5.4</v>
      </c>
      <c r="J6" s="55">
        <v>5.6300000000000008</v>
      </c>
      <c r="K6" s="55">
        <v>6.5600000000000014</v>
      </c>
      <c r="L6" s="275"/>
      <c r="M6" s="275"/>
    </row>
    <row r="7" spans="1:16" ht="14.45" x14ac:dyDescent="0.3">
      <c r="A7" s="362" t="s">
        <v>6</v>
      </c>
      <c r="B7" s="363"/>
      <c r="C7" s="363"/>
      <c r="D7" s="363"/>
      <c r="E7" s="363"/>
      <c r="F7" s="363"/>
      <c r="G7" s="363"/>
      <c r="H7" s="363"/>
      <c r="I7" s="363"/>
      <c r="J7" s="363"/>
      <c r="K7" s="363"/>
      <c r="L7" s="275"/>
      <c r="M7" s="275"/>
    </row>
    <row r="8" spans="1:16" ht="14.45" x14ac:dyDescent="0.3">
      <c r="A8" s="95" t="s">
        <v>700</v>
      </c>
      <c r="B8" s="55">
        <v>9.7700000000000014</v>
      </c>
      <c r="C8" s="55">
        <v>11.959999999999999</v>
      </c>
      <c r="D8" s="55">
        <v>8.9099999999999984</v>
      </c>
      <c r="E8" s="55">
        <v>12.459999999999999</v>
      </c>
      <c r="F8" s="55">
        <v>11.32</v>
      </c>
      <c r="G8" s="55">
        <v>12.190000000000001</v>
      </c>
      <c r="H8" s="55">
        <v>16.3</v>
      </c>
      <c r="I8" s="55">
        <v>17.649999999999999</v>
      </c>
      <c r="J8" s="55">
        <v>18.759999999999998</v>
      </c>
      <c r="K8" s="55">
        <v>27.719999999999995</v>
      </c>
      <c r="L8" s="275"/>
      <c r="M8" s="275"/>
    </row>
    <row r="9" spans="1:16" ht="14.45" x14ac:dyDescent="0.3">
      <c r="A9" s="98" t="s">
        <v>701</v>
      </c>
      <c r="B9" s="55">
        <v>5.14</v>
      </c>
      <c r="C9" s="55">
        <v>6.15</v>
      </c>
      <c r="D9" s="55">
        <v>4.09</v>
      </c>
      <c r="E9" s="55">
        <v>4.7</v>
      </c>
      <c r="F9" s="55">
        <v>6.2799999999999994</v>
      </c>
      <c r="G9" s="55">
        <v>7.04</v>
      </c>
      <c r="H9" s="55">
        <v>6.1</v>
      </c>
      <c r="I9" s="55">
        <v>7.17</v>
      </c>
      <c r="J9" s="55">
        <v>5.629999999999999</v>
      </c>
      <c r="K9" s="55">
        <v>4.25</v>
      </c>
      <c r="L9" s="275"/>
      <c r="M9" s="275"/>
    </row>
    <row r="10" spans="1:16" ht="14.45" x14ac:dyDescent="0.3">
      <c r="A10" s="276" t="s">
        <v>702</v>
      </c>
      <c r="B10" s="55">
        <v>3.34</v>
      </c>
      <c r="C10" s="55">
        <v>3.17</v>
      </c>
      <c r="D10" s="55">
        <v>2.08</v>
      </c>
      <c r="E10" s="55">
        <v>3</v>
      </c>
      <c r="F10" s="55">
        <v>4.37</v>
      </c>
      <c r="G10" s="55">
        <v>1.0900000000000001</v>
      </c>
      <c r="H10" s="55">
        <v>1.1800000000000002</v>
      </c>
      <c r="I10" s="55">
        <v>4.6399999999999997</v>
      </c>
      <c r="J10" s="55">
        <v>4.6000000000000005</v>
      </c>
      <c r="K10" s="55">
        <v>6.57</v>
      </c>
      <c r="L10" s="275"/>
      <c r="M10" s="275"/>
    </row>
    <row r="11" spans="1:16" ht="14.45" x14ac:dyDescent="0.3">
      <c r="A11" s="30" t="s">
        <v>189</v>
      </c>
      <c r="L11" s="275"/>
    </row>
    <row r="13" spans="1:16" ht="14.45" x14ac:dyDescent="0.3">
      <c r="A13" s="48" t="s">
        <v>699</v>
      </c>
      <c r="O13"/>
      <c r="P13"/>
    </row>
    <row r="14" spans="1:16" ht="14.45" x14ac:dyDescent="0.3">
      <c r="A14" s="11" t="s">
        <v>698</v>
      </c>
      <c r="O14"/>
      <c r="P14"/>
    </row>
    <row r="15" spans="1:16" ht="14.45" x14ac:dyDescent="0.3">
      <c r="A15" s="11" t="s">
        <v>977</v>
      </c>
      <c r="O15"/>
      <c r="P15"/>
    </row>
    <row r="16" spans="1:16" ht="14.45" x14ac:dyDescent="0.3">
      <c r="A16" s="11" t="s">
        <v>975</v>
      </c>
      <c r="O16"/>
      <c r="P16"/>
    </row>
    <row r="17" spans="15:16" ht="14.45" x14ac:dyDescent="0.3">
      <c r="O17"/>
      <c r="P17"/>
    </row>
    <row r="18" spans="15:16" ht="14.45" x14ac:dyDescent="0.3">
      <c r="O18"/>
      <c r="P18"/>
    </row>
    <row r="19" spans="15:16" ht="14.45" x14ac:dyDescent="0.3">
      <c r="O19"/>
      <c r="P19"/>
    </row>
  </sheetData>
  <mergeCells count="3">
    <mergeCell ref="A1:K1"/>
    <mergeCell ref="A7:K7"/>
    <mergeCell ref="A3:K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I23"/>
  <sheetViews>
    <sheetView workbookViewId="0">
      <selection sqref="A1:G1"/>
    </sheetView>
  </sheetViews>
  <sheetFormatPr defaultRowHeight="15" x14ac:dyDescent="0.25"/>
  <cols>
    <col min="1" max="1" width="25.140625" customWidth="1"/>
    <col min="2" max="2" width="9.7109375" customWidth="1"/>
    <col min="3" max="3" width="9.28515625" customWidth="1"/>
    <col min="4" max="4" width="9.7109375" customWidth="1"/>
    <col min="5" max="5" width="9.42578125" customWidth="1"/>
    <col min="7" max="7" width="9.7109375" customWidth="1"/>
    <col min="8" max="8" width="7.7109375" customWidth="1"/>
    <col min="9" max="9" width="7.140625" customWidth="1"/>
  </cols>
  <sheetData>
    <row r="1" spans="1:9" ht="15.6" x14ac:dyDescent="0.3">
      <c r="A1" s="364" t="s">
        <v>980</v>
      </c>
      <c r="B1" s="365"/>
      <c r="C1" s="365"/>
      <c r="D1" s="365"/>
      <c r="E1" s="365"/>
      <c r="F1" s="365"/>
      <c r="G1" s="366"/>
    </row>
    <row r="2" spans="1:9" x14ac:dyDescent="0.25">
      <c r="A2" s="347" t="s">
        <v>157</v>
      </c>
      <c r="B2" s="347" t="s">
        <v>15</v>
      </c>
      <c r="C2" s="347"/>
      <c r="D2" s="347" t="s">
        <v>14</v>
      </c>
      <c r="E2" s="347"/>
      <c r="F2" s="347" t="s">
        <v>136</v>
      </c>
      <c r="G2" s="347"/>
    </row>
    <row r="3" spans="1:9" x14ac:dyDescent="0.25">
      <c r="A3" s="347"/>
      <c r="B3" s="14" t="s">
        <v>137</v>
      </c>
      <c r="C3" s="14" t="s">
        <v>138</v>
      </c>
      <c r="D3" s="14" t="s">
        <v>137</v>
      </c>
      <c r="E3" s="14" t="s">
        <v>138</v>
      </c>
      <c r="F3" s="14" t="s">
        <v>137</v>
      </c>
      <c r="G3" s="14" t="s">
        <v>138</v>
      </c>
    </row>
    <row r="4" spans="1:9" ht="14.45" x14ac:dyDescent="0.3">
      <c r="A4" s="278" t="s">
        <v>978</v>
      </c>
      <c r="B4" s="281">
        <v>240</v>
      </c>
      <c r="C4" s="282">
        <f t="shared" ref="C4:C9" si="0">B4/$B$12</f>
        <v>0.32432432432432434</v>
      </c>
      <c r="D4" s="281">
        <v>140</v>
      </c>
      <c r="E4" s="282">
        <f t="shared" ref="E4:E9" si="1">D4/$D$12</f>
        <v>0.3248259860788863</v>
      </c>
      <c r="F4" s="281">
        <f>SUM(D4,B4)</f>
        <v>380</v>
      </c>
      <c r="G4" s="282">
        <f t="shared" ref="G4:G11" si="2">F4/$F$12</f>
        <v>0.32450896669513235</v>
      </c>
      <c r="I4" s="178"/>
    </row>
    <row r="5" spans="1:9" ht="14.45" x14ac:dyDescent="0.3">
      <c r="A5" s="277" t="s">
        <v>30</v>
      </c>
      <c r="B5" s="284">
        <v>145</v>
      </c>
      <c r="C5" s="285">
        <f t="shared" si="0"/>
        <v>0.19594594594594594</v>
      </c>
      <c r="D5" s="284">
        <v>48</v>
      </c>
      <c r="E5" s="285">
        <f t="shared" si="1"/>
        <v>0.11136890951276102</v>
      </c>
      <c r="F5" s="284">
        <f t="shared" ref="F5:F11" si="3">SUM(D5,B5)</f>
        <v>193</v>
      </c>
      <c r="G5" s="285">
        <f t="shared" si="2"/>
        <v>0.16481639624252775</v>
      </c>
      <c r="I5" s="178"/>
    </row>
    <row r="6" spans="1:9" ht="14.45" x14ac:dyDescent="0.3">
      <c r="A6" s="280" t="s">
        <v>1079</v>
      </c>
      <c r="B6" s="281">
        <v>87</v>
      </c>
      <c r="C6" s="282">
        <f t="shared" si="0"/>
        <v>0.11756756756756757</v>
      </c>
      <c r="D6" s="281">
        <v>68</v>
      </c>
      <c r="E6" s="282">
        <f t="shared" si="1"/>
        <v>0.15777262180974477</v>
      </c>
      <c r="F6" s="281">
        <f t="shared" si="3"/>
        <v>155</v>
      </c>
      <c r="G6" s="282">
        <f t="shared" si="2"/>
        <v>0.13236549957301452</v>
      </c>
      <c r="I6" s="178"/>
    </row>
    <row r="7" spans="1:9" ht="14.45" x14ac:dyDescent="0.3">
      <c r="A7" s="277" t="s">
        <v>1080</v>
      </c>
      <c r="B7" s="284">
        <v>67</v>
      </c>
      <c r="C7" s="285">
        <f t="shared" si="0"/>
        <v>9.0540540540540546E-2</v>
      </c>
      <c r="D7" s="284">
        <v>33</v>
      </c>
      <c r="E7" s="285">
        <f t="shared" si="1"/>
        <v>7.6566125290023199E-2</v>
      </c>
      <c r="F7" s="284">
        <f t="shared" si="3"/>
        <v>100</v>
      </c>
      <c r="G7" s="285">
        <f t="shared" si="2"/>
        <v>8.5397096498719044E-2</v>
      </c>
      <c r="I7" s="178"/>
    </row>
    <row r="8" spans="1:9" ht="14.45" x14ac:dyDescent="0.3">
      <c r="A8" s="280" t="s">
        <v>32</v>
      </c>
      <c r="B8" s="281">
        <v>26</v>
      </c>
      <c r="C8" s="282">
        <f t="shared" si="0"/>
        <v>3.5135135135135137E-2</v>
      </c>
      <c r="D8" s="281">
        <v>26</v>
      </c>
      <c r="E8" s="282">
        <f t="shared" si="1"/>
        <v>6.0324825986078884E-2</v>
      </c>
      <c r="F8" s="281">
        <f t="shared" si="3"/>
        <v>52</v>
      </c>
      <c r="G8" s="282">
        <f t="shared" si="2"/>
        <v>4.4406490179333902E-2</v>
      </c>
      <c r="I8" s="178"/>
    </row>
    <row r="9" spans="1:9" ht="14.45" x14ac:dyDescent="0.3">
      <c r="A9" s="286" t="s">
        <v>33</v>
      </c>
      <c r="B9" s="284">
        <v>29</v>
      </c>
      <c r="C9" s="285">
        <f t="shared" si="0"/>
        <v>3.9189189189189191E-2</v>
      </c>
      <c r="D9" s="284">
        <v>18</v>
      </c>
      <c r="E9" s="285">
        <f t="shared" si="1"/>
        <v>4.1763341067285381E-2</v>
      </c>
      <c r="F9" s="284">
        <f>SUM(D9,B9)</f>
        <v>47</v>
      </c>
      <c r="G9" s="285">
        <f t="shared" si="2"/>
        <v>4.0136635354397952E-2</v>
      </c>
      <c r="I9" s="178"/>
    </row>
    <row r="10" spans="1:9" ht="14.45" x14ac:dyDescent="0.3">
      <c r="A10" s="283" t="s">
        <v>979</v>
      </c>
      <c r="B10" s="281" t="s">
        <v>165</v>
      </c>
      <c r="C10" s="282" t="s">
        <v>125</v>
      </c>
      <c r="D10" s="281" t="s">
        <v>165</v>
      </c>
      <c r="E10" s="282" t="s">
        <v>125</v>
      </c>
      <c r="F10" s="281">
        <v>8</v>
      </c>
      <c r="G10" s="282">
        <f t="shared" si="2"/>
        <v>6.8317677198975234E-3</v>
      </c>
      <c r="I10" s="178"/>
    </row>
    <row r="11" spans="1:9" ht="14.45" x14ac:dyDescent="0.3">
      <c r="A11" s="286" t="s">
        <v>31</v>
      </c>
      <c r="B11" s="284">
        <v>142</v>
      </c>
      <c r="C11" s="285">
        <f>B11/$B$12</f>
        <v>0.1918918918918919</v>
      </c>
      <c r="D11" s="284">
        <v>94</v>
      </c>
      <c r="E11" s="285">
        <f>D11/$D$12</f>
        <v>0.21809744779582366</v>
      </c>
      <c r="F11" s="284">
        <f t="shared" si="3"/>
        <v>236</v>
      </c>
      <c r="G11" s="285">
        <f t="shared" si="2"/>
        <v>0.20153714773697695</v>
      </c>
      <c r="I11" s="178"/>
    </row>
    <row r="12" spans="1:9" ht="14.45" x14ac:dyDescent="0.3">
      <c r="A12" s="133" t="s">
        <v>136</v>
      </c>
      <c r="B12" s="134">
        <v>740</v>
      </c>
      <c r="C12" s="134">
        <v>100</v>
      </c>
      <c r="D12" s="134">
        <v>431</v>
      </c>
      <c r="E12" s="134">
        <v>100</v>
      </c>
      <c r="F12" s="134">
        <v>1171</v>
      </c>
      <c r="G12" s="134">
        <v>100</v>
      </c>
    </row>
    <row r="13" spans="1:9" ht="14.65" x14ac:dyDescent="0.35">
      <c r="A13" s="30" t="s">
        <v>189</v>
      </c>
    </row>
    <row r="15" spans="1:9" ht="14.45" x14ac:dyDescent="0.3">
      <c r="A15" s="232" t="s">
        <v>699</v>
      </c>
      <c r="B15" s="178"/>
      <c r="C15" s="50"/>
      <c r="D15" s="178"/>
      <c r="E15" s="50"/>
      <c r="F15" s="178"/>
      <c r="G15" s="178"/>
    </row>
    <row r="16" spans="1:9" ht="14.45" x14ac:dyDescent="0.3">
      <c r="A16" s="232" t="s">
        <v>982</v>
      </c>
      <c r="B16" s="178"/>
      <c r="C16" s="178"/>
      <c r="D16" s="178"/>
      <c r="E16" s="178"/>
      <c r="F16" s="178"/>
      <c r="G16" s="178"/>
    </row>
    <row r="17" spans="1:1" ht="14.45" x14ac:dyDescent="0.3">
      <c r="A17" s="226"/>
    </row>
    <row r="18" spans="1:1" ht="14.45" x14ac:dyDescent="0.3">
      <c r="A18" s="226"/>
    </row>
    <row r="19" spans="1:1" ht="14.45" x14ac:dyDescent="0.3">
      <c r="A19" s="226"/>
    </row>
    <row r="20" spans="1:1" ht="14.45" x14ac:dyDescent="0.3">
      <c r="A20" s="226"/>
    </row>
    <row r="21" spans="1:1" ht="14.45" x14ac:dyDescent="0.3">
      <c r="A21" s="226"/>
    </row>
    <row r="22" spans="1:1" ht="14.45" x14ac:dyDescent="0.3">
      <c r="A22" s="226"/>
    </row>
    <row r="23" spans="1:1" ht="14.45" x14ac:dyDescent="0.3">
      <c r="A23" s="226"/>
    </row>
  </sheetData>
  <mergeCells count="5">
    <mergeCell ref="B2:C2"/>
    <mergeCell ref="D2:E2"/>
    <mergeCell ref="F2:G2"/>
    <mergeCell ref="A2:A3"/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L30"/>
  <sheetViews>
    <sheetView workbookViewId="0">
      <selection activeCell="F33" sqref="F33"/>
    </sheetView>
  </sheetViews>
  <sheetFormatPr defaultColWidth="8.85546875" defaultRowHeight="15" x14ac:dyDescent="0.25"/>
  <cols>
    <col min="1" max="1" width="22.28515625" style="4" customWidth="1"/>
    <col min="2" max="10" width="10.7109375" style="4" customWidth="1"/>
    <col min="11" max="16384" width="8.85546875" style="4"/>
  </cols>
  <sheetData>
    <row r="1" spans="1:12" ht="15.6" customHeight="1" x14ac:dyDescent="0.25">
      <c r="A1" s="352" t="s">
        <v>1153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</row>
    <row r="2" spans="1:12" ht="14.45" x14ac:dyDescent="0.3">
      <c r="A2" s="101" t="s">
        <v>26</v>
      </c>
      <c r="B2" s="101">
        <v>2008</v>
      </c>
      <c r="C2" s="101">
        <v>2009</v>
      </c>
      <c r="D2" s="101">
        <v>2010</v>
      </c>
      <c r="E2" s="101">
        <v>2011</v>
      </c>
      <c r="F2" s="101">
        <v>2012</v>
      </c>
      <c r="G2" s="101">
        <v>2013</v>
      </c>
      <c r="H2" s="101">
        <v>2014</v>
      </c>
      <c r="I2" s="101">
        <v>2015</v>
      </c>
      <c r="J2" s="101">
        <v>2016</v>
      </c>
      <c r="K2" s="101">
        <v>2017</v>
      </c>
    </row>
    <row r="3" spans="1:12" ht="14.45" x14ac:dyDescent="0.3">
      <c r="A3" s="292" t="s">
        <v>978</v>
      </c>
      <c r="B3" s="279">
        <v>126</v>
      </c>
      <c r="C3" s="279">
        <v>139</v>
      </c>
      <c r="D3" s="279">
        <v>158</v>
      </c>
      <c r="E3" s="279">
        <v>177</v>
      </c>
      <c r="F3" s="279">
        <v>214</v>
      </c>
      <c r="G3" s="279">
        <v>252</v>
      </c>
      <c r="H3" s="279">
        <v>279</v>
      </c>
      <c r="I3" s="279">
        <v>259</v>
      </c>
      <c r="J3" s="279">
        <v>349</v>
      </c>
      <c r="K3" s="279">
        <v>380</v>
      </c>
    </row>
    <row r="4" spans="1:12" ht="14.45" x14ac:dyDescent="0.3">
      <c r="A4" s="293" t="s">
        <v>30</v>
      </c>
      <c r="B4" s="70">
        <v>39</v>
      </c>
      <c r="C4" s="70">
        <v>50</v>
      </c>
      <c r="D4" s="70">
        <v>48</v>
      </c>
      <c r="E4" s="70">
        <v>83</v>
      </c>
      <c r="F4" s="70">
        <v>115</v>
      </c>
      <c r="G4" s="70">
        <v>128</v>
      </c>
      <c r="H4" s="70">
        <v>144</v>
      </c>
      <c r="I4" s="70">
        <v>152</v>
      </c>
      <c r="J4" s="70">
        <v>183</v>
      </c>
      <c r="K4" s="70">
        <v>193</v>
      </c>
      <c r="L4" s="48"/>
    </row>
    <row r="5" spans="1:12" ht="14.45" x14ac:dyDescent="0.3">
      <c r="A5" s="294" t="s">
        <v>1079</v>
      </c>
      <c r="B5" s="279">
        <v>155</v>
      </c>
      <c r="C5" s="279">
        <v>145</v>
      </c>
      <c r="D5" s="279">
        <v>160</v>
      </c>
      <c r="E5" s="279">
        <v>149</v>
      </c>
      <c r="F5" s="279">
        <v>130</v>
      </c>
      <c r="G5" s="279">
        <v>152</v>
      </c>
      <c r="H5" s="279">
        <v>138</v>
      </c>
      <c r="I5" s="279">
        <v>133</v>
      </c>
      <c r="J5" s="279">
        <v>163</v>
      </c>
      <c r="K5" s="279">
        <v>155</v>
      </c>
      <c r="L5" s="48"/>
    </row>
    <row r="6" spans="1:12" ht="14.45" x14ac:dyDescent="0.3">
      <c r="A6" s="293" t="s">
        <v>1080</v>
      </c>
      <c r="B6" s="70">
        <v>47</v>
      </c>
      <c r="C6" s="70">
        <v>43</v>
      </c>
      <c r="D6" s="70">
        <v>32</v>
      </c>
      <c r="E6" s="70">
        <v>36</v>
      </c>
      <c r="F6" s="70">
        <v>23</v>
      </c>
      <c r="G6" s="70">
        <v>40</v>
      </c>
      <c r="H6" s="70">
        <v>37</v>
      </c>
      <c r="I6" s="70">
        <v>35</v>
      </c>
      <c r="J6" s="70">
        <v>47</v>
      </c>
      <c r="K6" s="70">
        <v>100</v>
      </c>
      <c r="L6" s="48"/>
    </row>
    <row r="7" spans="1:12" ht="14.45" x14ac:dyDescent="0.3">
      <c r="A7" s="294" t="s">
        <v>32</v>
      </c>
      <c r="B7" s="279">
        <v>21</v>
      </c>
      <c r="C7" s="279">
        <v>35</v>
      </c>
      <c r="D7" s="279">
        <v>31</v>
      </c>
      <c r="E7" s="279">
        <v>30</v>
      </c>
      <c r="F7" s="279">
        <v>37</v>
      </c>
      <c r="G7" s="279">
        <v>48</v>
      </c>
      <c r="H7" s="279">
        <v>37</v>
      </c>
      <c r="I7" s="279">
        <v>50</v>
      </c>
      <c r="J7" s="279">
        <v>52</v>
      </c>
      <c r="K7" s="279">
        <v>52</v>
      </c>
      <c r="L7" s="48"/>
    </row>
    <row r="8" spans="1:12" ht="14.45" x14ac:dyDescent="0.3">
      <c r="A8" s="293" t="s">
        <v>33</v>
      </c>
      <c r="B8" s="241" t="s">
        <v>165</v>
      </c>
      <c r="C8" s="241" t="s">
        <v>165</v>
      </c>
      <c r="D8" s="241" t="s">
        <v>165</v>
      </c>
      <c r="E8" s="241">
        <v>6</v>
      </c>
      <c r="F8" s="241" t="s">
        <v>165</v>
      </c>
      <c r="G8" s="70">
        <v>9</v>
      </c>
      <c r="H8" s="70">
        <v>16</v>
      </c>
      <c r="I8" s="70">
        <v>15</v>
      </c>
      <c r="J8" s="70">
        <v>22</v>
      </c>
      <c r="K8" s="70">
        <v>47</v>
      </c>
      <c r="L8" s="48"/>
    </row>
    <row r="9" spans="1:12" ht="14.45" x14ac:dyDescent="0.3">
      <c r="A9" s="294" t="s">
        <v>979</v>
      </c>
      <c r="B9" s="279">
        <v>8</v>
      </c>
      <c r="C9" s="279">
        <v>8</v>
      </c>
      <c r="D9" s="279">
        <v>10</v>
      </c>
      <c r="E9" s="279">
        <v>26</v>
      </c>
      <c r="F9" s="279">
        <v>11</v>
      </c>
      <c r="G9" s="279">
        <v>11</v>
      </c>
      <c r="H9" s="279">
        <v>12</v>
      </c>
      <c r="I9" s="279">
        <v>11</v>
      </c>
      <c r="J9" s="279">
        <v>11</v>
      </c>
      <c r="K9" s="279">
        <v>8</v>
      </c>
      <c r="L9" s="48"/>
    </row>
    <row r="10" spans="1:12" ht="14.45" x14ac:dyDescent="0.3">
      <c r="A10" s="293" t="s">
        <v>981</v>
      </c>
      <c r="B10" s="70">
        <v>197</v>
      </c>
      <c r="C10" s="70">
        <v>207</v>
      </c>
      <c r="D10" s="70">
        <v>183</v>
      </c>
      <c r="E10" s="70">
        <v>180</v>
      </c>
      <c r="F10" s="70">
        <v>180</v>
      </c>
      <c r="G10" s="70">
        <v>203</v>
      </c>
      <c r="H10" s="70">
        <v>180</v>
      </c>
      <c r="I10" s="70">
        <v>217</v>
      </c>
      <c r="J10" s="70">
        <v>204</v>
      </c>
      <c r="K10" s="70">
        <v>236</v>
      </c>
      <c r="L10" s="48"/>
    </row>
    <row r="11" spans="1:12" ht="14.65" x14ac:dyDescent="0.35">
      <c r="A11" s="30" t="s">
        <v>189</v>
      </c>
    </row>
    <row r="13" spans="1:12" ht="14.65" x14ac:dyDescent="0.35">
      <c r="A13" s="4" t="s">
        <v>34</v>
      </c>
      <c r="B13" s="48"/>
      <c r="C13" s="48"/>
      <c r="D13" s="48"/>
      <c r="E13" s="48"/>
      <c r="F13" s="48"/>
      <c r="G13" s="48"/>
      <c r="H13" s="48"/>
      <c r="I13" s="48"/>
      <c r="J13" s="48"/>
    </row>
    <row r="14" spans="1:12" ht="14.45" x14ac:dyDescent="0.3">
      <c r="A14" s="232" t="s">
        <v>699</v>
      </c>
    </row>
    <row r="15" spans="1:12" ht="14.45" x14ac:dyDescent="0.3">
      <c r="A15" s="232" t="s">
        <v>982</v>
      </c>
    </row>
    <row r="20" spans="2:8" ht="14.45" x14ac:dyDescent="0.3">
      <c r="B20"/>
      <c r="C20"/>
      <c r="D20"/>
      <c r="E20"/>
      <c r="F20"/>
      <c r="G20"/>
      <c r="H20"/>
    </row>
    <row r="21" spans="2:8" ht="14.45" x14ac:dyDescent="0.3">
      <c r="B21"/>
      <c r="C21"/>
      <c r="D21"/>
      <c r="E21"/>
      <c r="F21"/>
      <c r="G21"/>
      <c r="H21"/>
    </row>
    <row r="22" spans="2:8" ht="14.45" x14ac:dyDescent="0.3">
      <c r="B22"/>
      <c r="C22"/>
      <c r="D22"/>
      <c r="E22"/>
      <c r="F22"/>
      <c r="G22"/>
      <c r="H22"/>
    </row>
    <row r="23" spans="2:8" ht="14.45" x14ac:dyDescent="0.3">
      <c r="B23"/>
      <c r="C23"/>
      <c r="D23"/>
      <c r="E23"/>
      <c r="F23"/>
      <c r="G23"/>
      <c r="H23"/>
    </row>
    <row r="24" spans="2:8" ht="14.45" x14ac:dyDescent="0.3">
      <c r="B24"/>
      <c r="C24"/>
      <c r="D24"/>
      <c r="E24"/>
      <c r="F24"/>
      <c r="G24"/>
      <c r="H24"/>
    </row>
    <row r="25" spans="2:8" ht="14.45" x14ac:dyDescent="0.3">
      <c r="B25"/>
      <c r="C25"/>
      <c r="D25"/>
      <c r="E25"/>
      <c r="F25"/>
      <c r="G25"/>
      <c r="H25"/>
    </row>
    <row r="26" spans="2:8" ht="14.45" x14ac:dyDescent="0.3">
      <c r="B26"/>
      <c r="C26"/>
      <c r="D26"/>
      <c r="E26"/>
      <c r="F26"/>
      <c r="G26"/>
      <c r="H26"/>
    </row>
    <row r="27" spans="2:8" ht="14.45" x14ac:dyDescent="0.3">
      <c r="B27"/>
      <c r="C27"/>
      <c r="D27"/>
      <c r="E27"/>
      <c r="F27"/>
      <c r="G27"/>
      <c r="H27"/>
    </row>
    <row r="28" spans="2:8" x14ac:dyDescent="0.25">
      <c r="B28"/>
      <c r="C28"/>
      <c r="D28"/>
      <c r="E28"/>
      <c r="F28"/>
      <c r="G28"/>
      <c r="H28"/>
    </row>
    <row r="29" spans="2:8" x14ac:dyDescent="0.25">
      <c r="B29"/>
      <c r="C29"/>
      <c r="D29"/>
      <c r="E29"/>
      <c r="F29"/>
      <c r="G29"/>
      <c r="H29"/>
    </row>
    <row r="30" spans="2:8" x14ac:dyDescent="0.25">
      <c r="B30"/>
      <c r="C30"/>
      <c r="D30"/>
      <c r="E30"/>
      <c r="F30"/>
      <c r="G30"/>
      <c r="H30"/>
    </row>
  </sheetData>
  <mergeCells count="1">
    <mergeCell ref="A1:K1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K33"/>
  <sheetViews>
    <sheetView workbookViewId="0">
      <selection activeCell="A2" sqref="A2"/>
    </sheetView>
  </sheetViews>
  <sheetFormatPr defaultColWidth="8.85546875" defaultRowHeight="15" x14ac:dyDescent="0.25"/>
  <cols>
    <col min="1" max="1" width="22.5703125" style="4" customWidth="1"/>
    <col min="2" max="16384" width="8.85546875" style="4"/>
  </cols>
  <sheetData>
    <row r="1" spans="1:11" ht="15.6" customHeight="1" x14ac:dyDescent="0.25">
      <c r="A1" s="359" t="s">
        <v>1150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</row>
    <row r="2" spans="1:11" thickBot="1" x14ac:dyDescent="0.35">
      <c r="A2" s="122" t="s">
        <v>26</v>
      </c>
      <c r="B2" s="122">
        <v>2008</v>
      </c>
      <c r="C2" s="122">
        <v>2009</v>
      </c>
      <c r="D2" s="122">
        <v>2010</v>
      </c>
      <c r="E2" s="122">
        <v>2011</v>
      </c>
      <c r="F2" s="122">
        <v>2012</v>
      </c>
      <c r="G2" s="122">
        <v>2013</v>
      </c>
      <c r="H2" s="122">
        <v>2014</v>
      </c>
      <c r="I2" s="122">
        <v>2015</v>
      </c>
      <c r="J2" s="122">
        <v>2016</v>
      </c>
      <c r="K2" s="122">
        <v>2017</v>
      </c>
    </row>
    <row r="3" spans="1:11" ht="14.45" x14ac:dyDescent="0.3">
      <c r="A3" s="367" t="s">
        <v>15</v>
      </c>
      <c r="B3" s="368"/>
      <c r="C3" s="368"/>
      <c r="D3" s="368"/>
      <c r="E3" s="368"/>
      <c r="F3" s="368"/>
      <c r="G3" s="368"/>
      <c r="H3" s="368"/>
      <c r="I3" s="368"/>
      <c r="J3" s="368"/>
      <c r="K3" s="368"/>
    </row>
    <row r="4" spans="1:11" ht="14.45" x14ac:dyDescent="0.3">
      <c r="A4" s="288" t="s">
        <v>978</v>
      </c>
      <c r="B4" s="68">
        <v>85</v>
      </c>
      <c r="C4" s="68">
        <v>94</v>
      </c>
      <c r="D4" s="68">
        <v>91</v>
      </c>
      <c r="E4" s="68">
        <v>114</v>
      </c>
      <c r="F4" s="68">
        <v>132</v>
      </c>
      <c r="G4" s="68">
        <v>153</v>
      </c>
      <c r="H4" s="68">
        <v>150</v>
      </c>
      <c r="I4" s="68">
        <v>158</v>
      </c>
      <c r="J4" s="68">
        <v>219</v>
      </c>
      <c r="K4" s="68">
        <v>240</v>
      </c>
    </row>
    <row r="5" spans="1:11" ht="14.45" x14ac:dyDescent="0.3">
      <c r="A5" s="289" t="s">
        <v>30</v>
      </c>
      <c r="B5" s="279">
        <v>32</v>
      </c>
      <c r="C5" s="279">
        <v>42</v>
      </c>
      <c r="D5" s="279">
        <v>40</v>
      </c>
      <c r="E5" s="279">
        <v>70</v>
      </c>
      <c r="F5" s="279">
        <v>98</v>
      </c>
      <c r="G5" s="279">
        <v>105</v>
      </c>
      <c r="H5" s="279">
        <v>117</v>
      </c>
      <c r="I5" s="279">
        <v>122</v>
      </c>
      <c r="J5" s="279">
        <v>129</v>
      </c>
      <c r="K5" s="287">
        <v>145</v>
      </c>
    </row>
    <row r="6" spans="1:11" ht="14.45" x14ac:dyDescent="0.3">
      <c r="A6" s="288" t="s">
        <v>1079</v>
      </c>
      <c r="B6" s="70">
        <v>90</v>
      </c>
      <c r="C6" s="70">
        <v>78</v>
      </c>
      <c r="D6" s="70">
        <v>90</v>
      </c>
      <c r="E6" s="70">
        <v>96</v>
      </c>
      <c r="F6" s="70">
        <v>70</v>
      </c>
      <c r="G6" s="70">
        <v>83</v>
      </c>
      <c r="H6" s="70">
        <v>72</v>
      </c>
      <c r="I6" s="70">
        <v>80</v>
      </c>
      <c r="J6" s="70">
        <v>91</v>
      </c>
      <c r="K6" s="68">
        <v>87</v>
      </c>
    </row>
    <row r="7" spans="1:11" ht="14.45" x14ac:dyDescent="0.3">
      <c r="A7" s="289" t="s">
        <v>1080</v>
      </c>
      <c r="B7" s="279">
        <v>37</v>
      </c>
      <c r="C7" s="279">
        <v>31</v>
      </c>
      <c r="D7" s="279">
        <v>24</v>
      </c>
      <c r="E7" s="279">
        <v>23</v>
      </c>
      <c r="F7" s="279">
        <v>16</v>
      </c>
      <c r="G7" s="279">
        <v>28</v>
      </c>
      <c r="H7" s="279">
        <v>28</v>
      </c>
      <c r="I7" s="279">
        <v>23</v>
      </c>
      <c r="J7" s="279">
        <v>38</v>
      </c>
      <c r="K7" s="287">
        <v>67</v>
      </c>
    </row>
    <row r="8" spans="1:11" ht="14.45" x14ac:dyDescent="0.3">
      <c r="A8" s="288" t="s">
        <v>32</v>
      </c>
      <c r="B8" s="68">
        <v>13</v>
      </c>
      <c r="C8" s="68">
        <v>14</v>
      </c>
      <c r="D8" s="68">
        <v>17</v>
      </c>
      <c r="E8" s="68">
        <v>13</v>
      </c>
      <c r="F8" s="68">
        <v>19</v>
      </c>
      <c r="G8" s="68">
        <v>26</v>
      </c>
      <c r="H8" s="68">
        <v>13</v>
      </c>
      <c r="I8" s="68">
        <v>24</v>
      </c>
      <c r="J8" s="68">
        <v>30</v>
      </c>
      <c r="K8" s="68">
        <v>26</v>
      </c>
    </row>
    <row r="9" spans="1:11" ht="14.45" x14ac:dyDescent="0.3">
      <c r="A9" s="369" t="s">
        <v>14</v>
      </c>
      <c r="B9" s="370"/>
      <c r="C9" s="370"/>
      <c r="D9" s="370"/>
      <c r="E9" s="370"/>
      <c r="F9" s="370"/>
      <c r="G9" s="370"/>
      <c r="H9" s="370"/>
      <c r="I9" s="370"/>
      <c r="J9" s="370"/>
      <c r="K9" s="370"/>
    </row>
    <row r="10" spans="1:11" ht="14.45" x14ac:dyDescent="0.3">
      <c r="A10" s="288" t="s">
        <v>978</v>
      </c>
      <c r="B10" s="70">
        <v>41</v>
      </c>
      <c r="C10" s="70">
        <v>45</v>
      </c>
      <c r="D10" s="70">
        <v>67</v>
      </c>
      <c r="E10" s="70">
        <v>63</v>
      </c>
      <c r="F10" s="70">
        <v>82</v>
      </c>
      <c r="G10" s="70">
        <v>99</v>
      </c>
      <c r="H10" s="70">
        <v>129</v>
      </c>
      <c r="I10" s="70">
        <v>101</v>
      </c>
      <c r="J10" s="70">
        <v>130</v>
      </c>
      <c r="K10" s="68">
        <v>140</v>
      </c>
    </row>
    <row r="11" spans="1:11" ht="14.45" x14ac:dyDescent="0.3">
      <c r="A11" s="289" t="s">
        <v>30</v>
      </c>
      <c r="B11" s="279">
        <v>7</v>
      </c>
      <c r="C11" s="279">
        <v>8</v>
      </c>
      <c r="D11" s="279">
        <v>8</v>
      </c>
      <c r="E11" s="279">
        <v>13</v>
      </c>
      <c r="F11" s="279">
        <v>17</v>
      </c>
      <c r="G11" s="279">
        <v>23</v>
      </c>
      <c r="H11" s="279">
        <v>27</v>
      </c>
      <c r="I11" s="279">
        <v>30</v>
      </c>
      <c r="J11" s="279">
        <v>54</v>
      </c>
      <c r="K11" s="287">
        <v>48</v>
      </c>
    </row>
    <row r="12" spans="1:11" ht="14.45" x14ac:dyDescent="0.3">
      <c r="A12" s="288" t="s">
        <v>1079</v>
      </c>
      <c r="B12" s="70">
        <v>65</v>
      </c>
      <c r="C12" s="70">
        <v>67</v>
      </c>
      <c r="D12" s="70">
        <v>70</v>
      </c>
      <c r="E12" s="70">
        <v>53</v>
      </c>
      <c r="F12" s="70">
        <v>60</v>
      </c>
      <c r="G12" s="70">
        <v>69</v>
      </c>
      <c r="H12" s="70">
        <v>66</v>
      </c>
      <c r="I12" s="70">
        <v>53</v>
      </c>
      <c r="J12" s="70">
        <v>72</v>
      </c>
      <c r="K12" s="68">
        <v>68</v>
      </c>
    </row>
    <row r="13" spans="1:11" ht="14.65" x14ac:dyDescent="0.35">
      <c r="A13" s="290" t="s">
        <v>1080</v>
      </c>
      <c r="B13" s="279">
        <v>10</v>
      </c>
      <c r="C13" s="279">
        <v>12</v>
      </c>
      <c r="D13" s="279">
        <v>8</v>
      </c>
      <c r="E13" s="279">
        <v>13</v>
      </c>
      <c r="F13" s="279">
        <v>7</v>
      </c>
      <c r="G13" s="279">
        <v>12</v>
      </c>
      <c r="H13" s="279">
        <v>9</v>
      </c>
      <c r="I13" s="279">
        <v>12</v>
      </c>
      <c r="J13" s="279">
        <v>9</v>
      </c>
      <c r="K13" s="287">
        <v>33</v>
      </c>
    </row>
    <row r="14" spans="1:11" ht="14.45" x14ac:dyDescent="0.3">
      <c r="A14" s="291" t="s">
        <v>32</v>
      </c>
      <c r="B14" s="70">
        <v>8</v>
      </c>
      <c r="C14" s="70">
        <v>21</v>
      </c>
      <c r="D14" s="70">
        <v>14</v>
      </c>
      <c r="E14" s="70">
        <v>17</v>
      </c>
      <c r="F14" s="70">
        <v>18</v>
      </c>
      <c r="G14" s="70">
        <v>22</v>
      </c>
      <c r="H14" s="70">
        <v>24</v>
      </c>
      <c r="I14" s="70">
        <v>26</v>
      </c>
      <c r="J14" s="70">
        <v>22</v>
      </c>
      <c r="K14" s="68">
        <v>26</v>
      </c>
    </row>
    <row r="15" spans="1:11" ht="14.45" x14ac:dyDescent="0.3">
      <c r="A15" s="30" t="s">
        <v>189</v>
      </c>
    </row>
    <row r="17" spans="1:4" ht="14.45" x14ac:dyDescent="0.3">
      <c r="A17" s="4" t="s">
        <v>699</v>
      </c>
    </row>
    <row r="18" spans="1:4" customFormat="1" ht="14.45" x14ac:dyDescent="0.3">
      <c r="A18" s="4" t="s">
        <v>983</v>
      </c>
      <c r="B18" s="46"/>
      <c r="C18" s="46"/>
      <c r="D18" s="46"/>
    </row>
    <row r="19" spans="1:4" customFormat="1" ht="14.45" x14ac:dyDescent="0.3">
      <c r="A19" s="49"/>
      <c r="B19" s="47"/>
      <c r="C19" s="47"/>
      <c r="D19" s="47"/>
    </row>
    <row r="20" spans="1:4" customFormat="1" ht="14.45" x14ac:dyDescent="0.3">
      <c r="A20" s="49"/>
      <c r="B20" s="47"/>
      <c r="C20" s="47"/>
      <c r="D20" s="47"/>
    </row>
    <row r="21" spans="1:4" customFormat="1" ht="14.45" x14ac:dyDescent="0.3">
      <c r="A21" s="49"/>
      <c r="B21" s="47"/>
      <c r="C21" s="47"/>
      <c r="D21" s="47"/>
    </row>
    <row r="22" spans="1:4" customFormat="1" ht="14.45" x14ac:dyDescent="0.3">
      <c r="A22" s="49"/>
      <c r="B22" s="47"/>
      <c r="C22" s="47"/>
      <c r="D22" s="47"/>
    </row>
    <row r="23" spans="1:4" customFormat="1" ht="14.45" x14ac:dyDescent="0.3"/>
    <row r="24" spans="1:4" customFormat="1" ht="14.45" x14ac:dyDescent="0.3">
      <c r="A24" s="48"/>
    </row>
    <row r="25" spans="1:4" customFormat="1" ht="14.45" x14ac:dyDescent="0.3">
      <c r="A25" s="48"/>
    </row>
    <row r="26" spans="1:4" customFormat="1" ht="14.45" x14ac:dyDescent="0.3">
      <c r="A26" s="48"/>
    </row>
    <row r="27" spans="1:4" customFormat="1" ht="14.45" x14ac:dyDescent="0.3">
      <c r="A27" s="48"/>
    </row>
    <row r="28" spans="1:4" customFormat="1" x14ac:dyDescent="0.25">
      <c r="A28" s="48"/>
    </row>
    <row r="29" spans="1:4" customFormat="1" x14ac:dyDescent="0.25">
      <c r="A29" s="48"/>
    </row>
    <row r="30" spans="1:4" x14ac:dyDescent="0.25">
      <c r="A30" s="46"/>
    </row>
    <row r="31" spans="1:4" x14ac:dyDescent="0.25">
      <c r="A31" s="46"/>
    </row>
    <row r="32" spans="1:4" x14ac:dyDescent="0.25">
      <c r="A32" s="46"/>
    </row>
    <row r="33" spans="1:1" x14ac:dyDescent="0.25">
      <c r="A33" s="46"/>
    </row>
  </sheetData>
  <mergeCells count="3">
    <mergeCell ref="A1:K1"/>
    <mergeCell ref="A3:K3"/>
    <mergeCell ref="A9:K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1"/>
  <sheetViews>
    <sheetView zoomScale="145" zoomScaleNormal="145" workbookViewId="0">
      <selection activeCell="A32" sqref="A32"/>
    </sheetView>
  </sheetViews>
  <sheetFormatPr defaultRowHeight="15" x14ac:dyDescent="0.25"/>
  <cols>
    <col min="1" max="1" width="31.5703125" customWidth="1"/>
    <col min="2" max="2" width="12.140625" customWidth="1"/>
    <col min="3" max="3" width="13" customWidth="1"/>
    <col min="4" max="4" width="18.7109375" customWidth="1"/>
    <col min="5" max="5" width="19.28515625" customWidth="1"/>
  </cols>
  <sheetData>
    <row r="1" spans="1:7" ht="15.6" x14ac:dyDescent="0.3">
      <c r="A1" s="335" t="s">
        <v>1001</v>
      </c>
      <c r="B1" s="335"/>
      <c r="C1" s="335"/>
      <c r="D1" s="335"/>
      <c r="E1" s="335"/>
    </row>
    <row r="2" spans="1:7" ht="43.15" x14ac:dyDescent="0.3">
      <c r="A2" s="14" t="s">
        <v>35</v>
      </c>
      <c r="B2" s="14" t="s">
        <v>36</v>
      </c>
      <c r="C2" s="14" t="s">
        <v>55</v>
      </c>
      <c r="D2" s="14" t="s">
        <v>208</v>
      </c>
      <c r="E2" s="14" t="s">
        <v>37</v>
      </c>
    </row>
    <row r="3" spans="1:7" ht="14.45" x14ac:dyDescent="0.3">
      <c r="A3" s="334" t="s">
        <v>202</v>
      </c>
      <c r="B3" s="334"/>
      <c r="C3" s="334"/>
      <c r="D3" s="334"/>
      <c r="E3" s="334"/>
    </row>
    <row r="4" spans="1:7" ht="14.45" x14ac:dyDescent="0.3">
      <c r="A4" s="17" t="s">
        <v>38</v>
      </c>
      <c r="B4" s="19">
        <v>470</v>
      </c>
      <c r="C4" s="197">
        <f>B4/SUM($B$4:$B$8)</f>
        <v>8.921961312857116E-3</v>
      </c>
      <c r="D4" s="262">
        <v>140.32824867359949</v>
      </c>
      <c r="E4" s="131" t="s">
        <v>1081</v>
      </c>
    </row>
    <row r="5" spans="1:7" ht="14.45" x14ac:dyDescent="0.3">
      <c r="A5" s="17" t="s">
        <v>39</v>
      </c>
      <c r="B5" s="19">
        <v>172</v>
      </c>
      <c r="C5" s="197">
        <f t="shared" ref="C5:C8" si="0">B5/SUM($B$4:$B$8)</f>
        <v>3.2650581825774978E-3</v>
      </c>
      <c r="D5" s="262">
        <v>18.14868627779941</v>
      </c>
      <c r="E5" s="131" t="s">
        <v>1081</v>
      </c>
    </row>
    <row r="6" spans="1:7" ht="14.45" x14ac:dyDescent="0.3">
      <c r="A6" s="17" t="s">
        <v>40</v>
      </c>
      <c r="B6" s="19">
        <v>509</v>
      </c>
      <c r="C6" s="197">
        <f t="shared" si="0"/>
        <v>9.662294272860153E-3</v>
      </c>
      <c r="D6" s="262">
        <v>92.225682950207201</v>
      </c>
      <c r="E6" s="131" t="s">
        <v>1081</v>
      </c>
    </row>
    <row r="7" spans="1:7" ht="14.45" x14ac:dyDescent="0.3">
      <c r="A7" s="17" t="s">
        <v>41</v>
      </c>
      <c r="B7" s="19">
        <v>10875</v>
      </c>
      <c r="C7" s="197">
        <f t="shared" si="0"/>
        <v>0.20643899846238539</v>
      </c>
      <c r="D7" s="262">
        <v>363.41605072519468</v>
      </c>
      <c r="E7" s="131" t="s">
        <v>1081</v>
      </c>
    </row>
    <row r="8" spans="1:7" x14ac:dyDescent="0.25">
      <c r="A8" s="17" t="s">
        <v>42</v>
      </c>
      <c r="B8" s="19">
        <v>40653</v>
      </c>
      <c r="C8" s="197">
        <f t="shared" si="0"/>
        <v>0.77171168776931987</v>
      </c>
      <c r="D8" s="301">
        <v>4271.0447685926447</v>
      </c>
      <c r="E8" s="131" t="s">
        <v>1081</v>
      </c>
    </row>
    <row r="9" spans="1:7" ht="14.45" x14ac:dyDescent="0.3">
      <c r="A9" s="334" t="s">
        <v>43</v>
      </c>
      <c r="B9" s="334"/>
      <c r="C9" s="334"/>
      <c r="D9" s="334"/>
      <c r="E9" s="334"/>
      <c r="G9" s="40"/>
    </row>
    <row r="10" spans="1:7" ht="14.45" x14ac:dyDescent="0.3">
      <c r="A10" s="17" t="s">
        <v>44</v>
      </c>
      <c r="B10" s="19">
        <v>25811</v>
      </c>
      <c r="C10" s="196">
        <f>B10/SUM(B10:B11)</f>
        <v>0.48996753924713832</v>
      </c>
      <c r="D10" s="18">
        <v>888.7</v>
      </c>
      <c r="E10" s="18">
        <v>608.20000000000005</v>
      </c>
    </row>
    <row r="11" spans="1:7" ht="14.45" x14ac:dyDescent="0.3">
      <c r="A11" s="17" t="s">
        <v>45</v>
      </c>
      <c r="B11" s="19">
        <v>26868</v>
      </c>
      <c r="C11" s="196">
        <f>B11/SUM(B10:B11)</f>
        <v>0.51003246075286168</v>
      </c>
      <c r="D11" s="18">
        <v>934.7</v>
      </c>
      <c r="E11" s="18">
        <v>859.4</v>
      </c>
    </row>
    <row r="12" spans="1:7" ht="14.45" x14ac:dyDescent="0.3">
      <c r="A12" s="334" t="s">
        <v>46</v>
      </c>
      <c r="B12" s="334"/>
      <c r="C12" s="334"/>
      <c r="D12" s="334"/>
      <c r="E12" s="334"/>
      <c r="G12" s="40"/>
    </row>
    <row r="13" spans="1:7" x14ac:dyDescent="0.25">
      <c r="A13" s="17" t="s">
        <v>47</v>
      </c>
      <c r="B13" s="19">
        <v>48160</v>
      </c>
      <c r="C13" s="196">
        <f>B13/SUM($B$13:$B$17)</f>
        <v>0.91485885794612665</v>
      </c>
      <c r="D13" s="132">
        <v>1014</v>
      </c>
      <c r="E13" s="301">
        <v>712.4</v>
      </c>
    </row>
    <row r="14" spans="1:7" x14ac:dyDescent="0.25">
      <c r="A14" s="17" t="s">
        <v>57</v>
      </c>
      <c r="B14" s="19">
        <v>2792</v>
      </c>
      <c r="C14" s="196">
        <f t="shared" ref="C14:C16" si="1">B14/SUM($B$13:$B$17)</f>
        <v>5.3037498575282095E-2</v>
      </c>
      <c r="D14" s="18">
        <v>698.8</v>
      </c>
      <c r="E14" s="132">
        <v>1033.9000000000001</v>
      </c>
    </row>
    <row r="15" spans="1:7" ht="14.45" x14ac:dyDescent="0.3">
      <c r="A15" s="17" t="s">
        <v>56</v>
      </c>
      <c r="B15" s="18">
        <v>429</v>
      </c>
      <c r="C15" s="196">
        <f t="shared" si="1"/>
        <v>8.1493864214885452E-3</v>
      </c>
      <c r="D15" s="18">
        <v>750.4</v>
      </c>
      <c r="E15" s="18">
        <v>923.1</v>
      </c>
    </row>
    <row r="16" spans="1:7" ht="14.45" x14ac:dyDescent="0.3">
      <c r="A16" s="17" t="s">
        <v>181</v>
      </c>
      <c r="B16" s="18">
        <v>404</v>
      </c>
      <c r="C16" s="196">
        <f t="shared" si="1"/>
        <v>7.6744804528703315E-3</v>
      </c>
      <c r="D16" s="18">
        <v>231.4</v>
      </c>
      <c r="E16" s="18">
        <v>449.7</v>
      </c>
    </row>
    <row r="17" spans="1:7" x14ac:dyDescent="0.25">
      <c r="A17" s="17" t="s">
        <v>48</v>
      </c>
      <c r="B17" s="18">
        <v>857</v>
      </c>
      <c r="C17" s="196">
        <f>B17/SUM($B$13:$B$17)</f>
        <v>1.6279776604232361E-2</v>
      </c>
      <c r="D17" s="18">
        <v>215.3</v>
      </c>
      <c r="E17" s="18">
        <v>483.8</v>
      </c>
    </row>
    <row r="18" spans="1:7" x14ac:dyDescent="0.25">
      <c r="A18" s="334" t="s">
        <v>49</v>
      </c>
      <c r="B18" s="334"/>
      <c r="C18" s="334"/>
      <c r="D18" s="334"/>
      <c r="E18" s="334"/>
      <c r="G18" s="40"/>
    </row>
    <row r="19" spans="1:7" x14ac:dyDescent="0.25">
      <c r="A19" s="17" t="s">
        <v>50</v>
      </c>
      <c r="B19" s="19">
        <v>11882</v>
      </c>
      <c r="C19" s="196">
        <f>B19/SUM($B$19:$B$23)</f>
        <v>0.22562758725456686</v>
      </c>
      <c r="D19" s="18">
        <v>959.3</v>
      </c>
      <c r="E19" s="18">
        <v>741.09999999999991</v>
      </c>
    </row>
    <row r="20" spans="1:7" x14ac:dyDescent="0.25">
      <c r="A20" s="17" t="s">
        <v>51</v>
      </c>
      <c r="B20" s="19">
        <v>5108</v>
      </c>
      <c r="C20" s="196">
        <f t="shared" ref="C20:C23" si="2">B20/SUM($B$19:$B$23)</f>
        <v>9.6995936348790404E-2</v>
      </c>
      <c r="D20" s="42">
        <v>1045.5999999999999</v>
      </c>
      <c r="E20" s="18">
        <v>723.1</v>
      </c>
    </row>
    <row r="21" spans="1:7" x14ac:dyDescent="0.25">
      <c r="A21" s="17" t="s">
        <v>52</v>
      </c>
      <c r="B21" s="19">
        <v>18900</v>
      </c>
      <c r="C21" s="196">
        <f t="shared" si="2"/>
        <v>0.35889256010026205</v>
      </c>
      <c r="D21" s="18">
        <v>892.9</v>
      </c>
      <c r="E21" s="18">
        <v>771.80000000000007</v>
      </c>
    </row>
    <row r="22" spans="1:7" x14ac:dyDescent="0.25">
      <c r="A22" s="17" t="s">
        <v>53</v>
      </c>
      <c r="B22" s="19">
        <v>9446</v>
      </c>
      <c r="C22" s="196">
        <f t="shared" si="2"/>
        <v>0.17937032395275532</v>
      </c>
      <c r="D22" s="18">
        <v>843.3</v>
      </c>
      <c r="E22" s="26">
        <v>715</v>
      </c>
    </row>
    <row r="23" spans="1:7" x14ac:dyDescent="0.25">
      <c r="A23" s="17" t="s">
        <v>54</v>
      </c>
      <c r="B23" s="19">
        <v>7326</v>
      </c>
      <c r="C23" s="196">
        <f t="shared" si="2"/>
        <v>0.13911359234362539</v>
      </c>
      <c r="D23" s="18">
        <v>934.5</v>
      </c>
      <c r="E23" s="18">
        <v>752.50000000000011</v>
      </c>
    </row>
    <row r="24" spans="1:7" s="28" customFormat="1" x14ac:dyDescent="0.25">
      <c r="A24" s="133" t="s">
        <v>136</v>
      </c>
      <c r="B24" s="134">
        <v>52679</v>
      </c>
      <c r="C24" s="135">
        <v>100</v>
      </c>
      <c r="D24" s="136">
        <v>913.5</v>
      </c>
      <c r="E24" s="138">
        <v>724</v>
      </c>
    </row>
    <row r="25" spans="1:7" x14ac:dyDescent="0.25">
      <c r="A25" s="30" t="s">
        <v>189</v>
      </c>
    </row>
    <row r="26" spans="1:7" x14ac:dyDescent="0.25">
      <c r="A26" s="297" t="s">
        <v>715</v>
      </c>
      <c r="B26" s="145"/>
      <c r="C26" s="145"/>
      <c r="D26" s="145"/>
      <c r="E26" s="145"/>
    </row>
    <row r="27" spans="1:7" x14ac:dyDescent="0.25">
      <c r="A27" s="29" t="s">
        <v>716</v>
      </c>
    </row>
    <row r="28" spans="1:7" x14ac:dyDescent="0.25">
      <c r="C28" s="48"/>
    </row>
    <row r="29" spans="1:7" x14ac:dyDescent="0.25">
      <c r="B29" s="178"/>
      <c r="C29" s="40"/>
    </row>
    <row r="30" spans="1:7" x14ac:dyDescent="0.25">
      <c r="B30" s="178"/>
      <c r="C30" s="40"/>
    </row>
    <row r="31" spans="1:7" x14ac:dyDescent="0.25">
      <c r="B31" s="178"/>
      <c r="C31" s="40"/>
    </row>
  </sheetData>
  <mergeCells count="5">
    <mergeCell ref="A12:E12"/>
    <mergeCell ref="A18:E18"/>
    <mergeCell ref="A1:E1"/>
    <mergeCell ref="A3:E3"/>
    <mergeCell ref="A9:E9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N15"/>
  <sheetViews>
    <sheetView zoomScaleNormal="100" workbookViewId="0">
      <selection activeCell="K30" sqref="K30"/>
    </sheetView>
  </sheetViews>
  <sheetFormatPr defaultColWidth="8.85546875" defaultRowHeight="15" x14ac:dyDescent="0.25"/>
  <cols>
    <col min="1" max="1" width="17.28515625" style="4" customWidth="1"/>
    <col min="2" max="3" width="13.28515625" style="44" customWidth="1"/>
    <col min="4" max="4" width="12.28515625" style="4" customWidth="1"/>
    <col min="5" max="16384" width="8.85546875" style="4"/>
  </cols>
  <sheetData>
    <row r="1" spans="1:14" ht="15.6" customHeight="1" x14ac:dyDescent="0.25">
      <c r="A1" s="352" t="s">
        <v>1148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02"/>
      <c r="M1" s="302"/>
      <c r="N1" s="302"/>
    </row>
    <row r="2" spans="1:14" ht="15.75" thickBot="1" x14ac:dyDescent="0.3">
      <c r="A2" s="122" t="s">
        <v>26</v>
      </c>
      <c r="B2" s="122">
        <v>2008</v>
      </c>
      <c r="C2" s="122">
        <v>2009</v>
      </c>
      <c r="D2" s="122">
        <v>2010</v>
      </c>
      <c r="E2" s="122">
        <v>2011</v>
      </c>
      <c r="F2" s="122">
        <v>2012</v>
      </c>
      <c r="G2" s="122">
        <v>2013</v>
      </c>
      <c r="H2" s="122">
        <v>2014</v>
      </c>
      <c r="I2" s="122">
        <v>2015</v>
      </c>
      <c r="J2" s="122">
        <v>2016</v>
      </c>
      <c r="K2" s="122">
        <v>2017</v>
      </c>
      <c r="L2" s="302"/>
      <c r="M2" s="302"/>
      <c r="N2" s="302"/>
    </row>
    <row r="3" spans="1:14" ht="14.45" customHeight="1" x14ac:dyDescent="0.25">
      <c r="A3" s="371" t="s">
        <v>15</v>
      </c>
      <c r="B3" s="372"/>
      <c r="C3" s="372"/>
      <c r="D3" s="372"/>
      <c r="E3" s="372"/>
      <c r="F3" s="372"/>
      <c r="G3" s="372"/>
      <c r="H3" s="372"/>
      <c r="I3" s="372"/>
      <c r="J3" s="372"/>
      <c r="K3" s="373"/>
    </row>
    <row r="4" spans="1:14" x14ac:dyDescent="0.25">
      <c r="A4" s="95" t="s">
        <v>703</v>
      </c>
      <c r="B4" s="70">
        <v>281</v>
      </c>
      <c r="C4" s="70">
        <v>297</v>
      </c>
      <c r="D4" s="70">
        <v>274</v>
      </c>
      <c r="E4" s="70">
        <v>350</v>
      </c>
      <c r="F4" s="70">
        <v>373</v>
      </c>
      <c r="G4" s="70">
        <v>443</v>
      </c>
      <c r="H4" s="70">
        <v>429</v>
      </c>
      <c r="I4" s="70">
        <v>471</v>
      </c>
      <c r="J4" s="70">
        <v>597</v>
      </c>
      <c r="K4" s="70">
        <v>669</v>
      </c>
    </row>
    <row r="5" spans="1:14" x14ac:dyDescent="0.25">
      <c r="A5" s="96" t="s">
        <v>704</v>
      </c>
      <c r="B5" s="70">
        <v>52</v>
      </c>
      <c r="C5" s="70">
        <v>46</v>
      </c>
      <c r="D5" s="70">
        <v>56</v>
      </c>
      <c r="E5" s="70">
        <v>43</v>
      </c>
      <c r="F5" s="70">
        <v>42</v>
      </c>
      <c r="G5" s="70">
        <v>60</v>
      </c>
      <c r="H5" s="70">
        <v>45</v>
      </c>
      <c r="I5" s="70">
        <v>47</v>
      </c>
      <c r="J5" s="70">
        <v>32</v>
      </c>
      <c r="K5" s="70">
        <v>52</v>
      </c>
    </row>
    <row r="6" spans="1:14" x14ac:dyDescent="0.25">
      <c r="A6" s="98" t="s">
        <v>196</v>
      </c>
      <c r="B6" s="70">
        <v>24</v>
      </c>
      <c r="C6" s="70">
        <v>28</v>
      </c>
      <c r="D6" s="70">
        <v>25</v>
      </c>
      <c r="E6" s="70">
        <v>23</v>
      </c>
      <c r="F6" s="70">
        <v>22</v>
      </c>
      <c r="G6" s="70">
        <v>12</v>
      </c>
      <c r="H6" s="70">
        <v>14</v>
      </c>
      <c r="I6" s="70">
        <v>16</v>
      </c>
      <c r="J6" s="70">
        <v>15</v>
      </c>
      <c r="K6" s="70">
        <v>18</v>
      </c>
    </row>
    <row r="7" spans="1:14" ht="15.75" thickBot="1" x14ac:dyDescent="0.3">
      <c r="A7" s="123" t="s">
        <v>705</v>
      </c>
      <c r="B7" s="71">
        <v>0</v>
      </c>
      <c r="C7" s="71">
        <v>0</v>
      </c>
      <c r="D7" s="71" t="s">
        <v>165</v>
      </c>
      <c r="E7" s="71" t="s">
        <v>165</v>
      </c>
      <c r="F7" s="71" t="s">
        <v>165</v>
      </c>
      <c r="G7" s="71">
        <v>0</v>
      </c>
      <c r="H7" s="71" t="s">
        <v>165</v>
      </c>
      <c r="I7" s="71">
        <v>0</v>
      </c>
      <c r="J7" s="71" t="s">
        <v>165</v>
      </c>
      <c r="K7" s="71" t="s">
        <v>165</v>
      </c>
    </row>
    <row r="8" spans="1:14" ht="14.45" customHeight="1" x14ac:dyDescent="0.25">
      <c r="A8" s="371" t="s">
        <v>14</v>
      </c>
      <c r="B8" s="372"/>
      <c r="C8" s="372"/>
      <c r="D8" s="372"/>
      <c r="E8" s="372"/>
      <c r="F8" s="372"/>
      <c r="G8" s="372"/>
      <c r="H8" s="372"/>
      <c r="I8" s="372"/>
      <c r="J8" s="372"/>
      <c r="K8" s="373"/>
    </row>
    <row r="9" spans="1:14" x14ac:dyDescent="0.25">
      <c r="A9" s="95" t="s">
        <v>703</v>
      </c>
      <c r="B9" s="70">
        <v>149</v>
      </c>
      <c r="C9" s="70">
        <v>167</v>
      </c>
      <c r="D9" s="70">
        <v>189</v>
      </c>
      <c r="E9" s="70">
        <v>189</v>
      </c>
      <c r="F9" s="70">
        <v>206</v>
      </c>
      <c r="G9" s="70">
        <v>248</v>
      </c>
      <c r="H9" s="70">
        <v>268</v>
      </c>
      <c r="I9" s="70">
        <v>245</v>
      </c>
      <c r="J9" s="70">
        <v>313</v>
      </c>
      <c r="K9" s="70">
        <v>363</v>
      </c>
      <c r="L9" s="309"/>
    </row>
    <row r="10" spans="1:14" x14ac:dyDescent="0.25">
      <c r="A10" s="96" t="s">
        <v>704</v>
      </c>
      <c r="B10" s="70">
        <v>72</v>
      </c>
      <c r="C10" s="70">
        <v>70</v>
      </c>
      <c r="D10" s="70">
        <v>61</v>
      </c>
      <c r="E10" s="70">
        <v>58</v>
      </c>
      <c r="F10" s="70">
        <v>56</v>
      </c>
      <c r="G10" s="70">
        <v>58</v>
      </c>
      <c r="H10" s="70">
        <v>59</v>
      </c>
      <c r="I10" s="70">
        <v>74</v>
      </c>
      <c r="J10" s="70">
        <v>56</v>
      </c>
      <c r="K10" s="70">
        <v>52</v>
      </c>
    </row>
    <row r="11" spans="1:14" x14ac:dyDescent="0.25">
      <c r="A11" s="98" t="s">
        <v>196</v>
      </c>
      <c r="B11" s="70">
        <v>15</v>
      </c>
      <c r="C11" s="70">
        <v>22</v>
      </c>
      <c r="D11" s="70">
        <v>18</v>
      </c>
      <c r="E11" s="70">
        <v>20</v>
      </c>
      <c r="F11" s="70">
        <v>12</v>
      </c>
      <c r="G11" s="70">
        <v>21</v>
      </c>
      <c r="H11" s="70">
        <v>25</v>
      </c>
      <c r="I11" s="70">
        <v>19</v>
      </c>
      <c r="J11" s="70">
        <v>17</v>
      </c>
      <c r="K11" s="70">
        <v>16</v>
      </c>
    </row>
    <row r="12" spans="1:14" ht="15.75" thickBot="1" x14ac:dyDescent="0.3">
      <c r="A12" s="233" t="s">
        <v>705</v>
      </c>
      <c r="B12" s="71" t="s">
        <v>165</v>
      </c>
      <c r="C12" s="71" t="s">
        <v>165</v>
      </c>
      <c r="D12" s="71" t="s">
        <v>165</v>
      </c>
      <c r="E12" s="71" t="s">
        <v>165</v>
      </c>
      <c r="F12" s="71" t="s">
        <v>165</v>
      </c>
      <c r="G12" s="71" t="s">
        <v>165</v>
      </c>
      <c r="H12" s="71" t="s">
        <v>165</v>
      </c>
      <c r="I12" s="71">
        <v>0</v>
      </c>
      <c r="J12" s="71">
        <v>0</v>
      </c>
      <c r="K12" s="71">
        <v>0</v>
      </c>
    </row>
    <row r="13" spans="1:14" x14ac:dyDescent="0.25">
      <c r="A13" s="30" t="s">
        <v>189</v>
      </c>
    </row>
    <row r="15" spans="1:14" ht="14.45" x14ac:dyDescent="0.3">
      <c r="A15" s="4" t="s">
        <v>34</v>
      </c>
    </row>
  </sheetData>
  <mergeCells count="3">
    <mergeCell ref="A8:K8"/>
    <mergeCell ref="A3:K3"/>
    <mergeCell ref="A1:K1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FD6A7"/>
  </sheetPr>
  <dimension ref="A1:C77"/>
  <sheetViews>
    <sheetView workbookViewId="0">
      <selection sqref="A1:C1"/>
    </sheetView>
  </sheetViews>
  <sheetFormatPr defaultColWidth="8.85546875" defaultRowHeight="15" x14ac:dyDescent="0.25"/>
  <cols>
    <col min="1" max="1" width="22.140625" style="12" customWidth="1"/>
    <col min="2" max="2" width="17.5703125" style="73" customWidth="1"/>
    <col min="3" max="3" width="31" style="74" customWidth="1"/>
    <col min="4" max="16384" width="8.85546875" style="12"/>
  </cols>
  <sheetData>
    <row r="1" spans="1:3" ht="31.9" customHeight="1" x14ac:dyDescent="0.25">
      <c r="A1" s="374" t="s">
        <v>986</v>
      </c>
      <c r="B1" s="375"/>
      <c r="C1" s="376"/>
    </row>
    <row r="2" spans="1:3" ht="14.45" x14ac:dyDescent="0.3">
      <c r="A2" s="81" t="s">
        <v>1082</v>
      </c>
      <c r="B2" s="124" t="s">
        <v>120</v>
      </c>
      <c r="C2" s="83" t="s">
        <v>200</v>
      </c>
    </row>
    <row r="3" spans="1:3" ht="14.45" x14ac:dyDescent="0.3">
      <c r="A3" s="16" t="s">
        <v>1012</v>
      </c>
      <c r="B3" s="203" t="s">
        <v>165</v>
      </c>
      <c r="C3" s="203"/>
    </row>
    <row r="4" spans="1:3" ht="14.45" x14ac:dyDescent="0.3">
      <c r="A4" s="16" t="s">
        <v>1031</v>
      </c>
      <c r="B4" s="203" t="s">
        <v>165</v>
      </c>
      <c r="C4" s="203"/>
    </row>
    <row r="5" spans="1:3" ht="14.45" x14ac:dyDescent="0.3">
      <c r="A5" s="16" t="s">
        <v>1032</v>
      </c>
      <c r="B5" s="203" t="s">
        <v>165</v>
      </c>
      <c r="C5" s="203"/>
    </row>
    <row r="6" spans="1:3" ht="14.45" x14ac:dyDescent="0.3">
      <c r="A6" s="16" t="s">
        <v>1046</v>
      </c>
      <c r="B6" s="203" t="s">
        <v>165</v>
      </c>
      <c r="C6" s="203"/>
    </row>
    <row r="7" spans="1:3" ht="14.45" x14ac:dyDescent="0.3">
      <c r="A7" s="16" t="s">
        <v>1053</v>
      </c>
      <c r="B7" s="203" t="s">
        <v>165</v>
      </c>
      <c r="C7" s="203"/>
    </row>
    <row r="8" spans="1:3" ht="14.45" x14ac:dyDescent="0.3">
      <c r="A8" s="16" t="s">
        <v>1059</v>
      </c>
      <c r="B8" s="203" t="s">
        <v>165</v>
      </c>
      <c r="C8" s="203"/>
    </row>
    <row r="9" spans="1:3" ht="14.65" customHeight="1" x14ac:dyDescent="0.3">
      <c r="A9" s="16" t="s">
        <v>1061</v>
      </c>
      <c r="B9" s="203" t="s">
        <v>165</v>
      </c>
      <c r="C9" s="203"/>
    </row>
    <row r="10" spans="1:3" ht="14.65" customHeight="1" x14ac:dyDescent="0.3">
      <c r="A10" s="16" t="s">
        <v>1047</v>
      </c>
      <c r="B10" s="203">
        <v>285</v>
      </c>
      <c r="C10" s="203">
        <v>2.7</v>
      </c>
    </row>
    <row r="11" spans="1:3" ht="14.65" customHeight="1" x14ac:dyDescent="0.3">
      <c r="A11" s="16" t="s">
        <v>1019</v>
      </c>
      <c r="B11" s="203">
        <v>208</v>
      </c>
      <c r="C11" s="203">
        <v>3.9</v>
      </c>
    </row>
    <row r="12" spans="1:3" ht="14.65" customHeight="1" x14ac:dyDescent="0.3">
      <c r="A12" s="16" t="s">
        <v>1074</v>
      </c>
      <c r="B12" s="203">
        <v>201</v>
      </c>
      <c r="C12" s="203">
        <v>3.1</v>
      </c>
    </row>
    <row r="13" spans="1:3" ht="14.45" x14ac:dyDescent="0.3">
      <c r="A13" s="16" t="s">
        <v>1011</v>
      </c>
      <c r="B13" s="203">
        <v>97</v>
      </c>
      <c r="C13" s="203">
        <v>3.4</v>
      </c>
    </row>
    <row r="14" spans="1:3" ht="14.45" x14ac:dyDescent="0.3">
      <c r="A14" s="16" t="s">
        <v>1060</v>
      </c>
      <c r="B14" s="203">
        <v>91</v>
      </c>
      <c r="C14" s="203">
        <v>4.5</v>
      </c>
    </row>
    <row r="15" spans="1:3" ht="14.45" x14ac:dyDescent="0.3">
      <c r="A15" s="16" t="s">
        <v>1073</v>
      </c>
      <c r="B15" s="203">
        <v>78</v>
      </c>
      <c r="C15" s="203">
        <v>4.3</v>
      </c>
    </row>
    <row r="16" spans="1:3" ht="14.45" x14ac:dyDescent="0.3">
      <c r="A16" s="16" t="s">
        <v>1036</v>
      </c>
      <c r="B16" s="203">
        <v>63</v>
      </c>
      <c r="C16" s="203">
        <v>3.5</v>
      </c>
    </row>
    <row r="17" spans="1:3" ht="14.45" x14ac:dyDescent="0.3">
      <c r="A17" s="16" t="s">
        <v>1058</v>
      </c>
      <c r="B17" s="203">
        <v>59</v>
      </c>
      <c r="C17" s="203">
        <v>2.6</v>
      </c>
    </row>
    <row r="18" spans="1:3" ht="14.45" x14ac:dyDescent="0.3">
      <c r="A18" s="16" t="s">
        <v>1077</v>
      </c>
      <c r="B18" s="203">
        <v>59</v>
      </c>
      <c r="C18" s="203">
        <v>2.6</v>
      </c>
    </row>
    <row r="19" spans="1:3" ht="14.45" x14ac:dyDescent="0.3">
      <c r="A19" s="16" t="s">
        <v>1038</v>
      </c>
      <c r="B19" s="203">
        <v>58</v>
      </c>
      <c r="C19" s="203">
        <v>3.6</v>
      </c>
    </row>
    <row r="20" spans="1:3" ht="14.45" x14ac:dyDescent="0.3">
      <c r="A20" s="16" t="s">
        <v>1066</v>
      </c>
      <c r="B20" s="203">
        <v>58</v>
      </c>
      <c r="C20" s="203">
        <v>3.5</v>
      </c>
    </row>
    <row r="21" spans="1:3" ht="14.45" x14ac:dyDescent="0.3">
      <c r="A21" s="16" t="s">
        <v>1051</v>
      </c>
      <c r="B21" s="203">
        <v>56</v>
      </c>
      <c r="C21" s="203">
        <v>2.7</v>
      </c>
    </row>
    <row r="22" spans="1:3" ht="14.45" x14ac:dyDescent="0.3">
      <c r="A22" s="16" t="s">
        <v>1020</v>
      </c>
      <c r="B22" s="203">
        <v>50</v>
      </c>
      <c r="C22" s="203">
        <v>3.3</v>
      </c>
    </row>
    <row r="23" spans="1:3" ht="14.45" x14ac:dyDescent="0.3">
      <c r="A23" s="16" t="s">
        <v>1043</v>
      </c>
      <c r="B23" s="203">
        <v>50</v>
      </c>
      <c r="C23" s="203">
        <v>2.6</v>
      </c>
    </row>
    <row r="24" spans="1:3" ht="14.45" x14ac:dyDescent="0.3">
      <c r="A24" s="16" t="s">
        <v>1062</v>
      </c>
      <c r="B24" s="203">
        <v>46</v>
      </c>
      <c r="C24" s="203">
        <v>5.6</v>
      </c>
    </row>
    <row r="25" spans="1:3" ht="14.45" x14ac:dyDescent="0.3">
      <c r="A25" s="16" t="s">
        <v>1075</v>
      </c>
      <c r="B25" s="203">
        <v>46</v>
      </c>
      <c r="C25" s="203">
        <v>3.9</v>
      </c>
    </row>
    <row r="26" spans="1:3" ht="14.45" x14ac:dyDescent="0.3">
      <c r="A26" s="16" t="s">
        <v>1071</v>
      </c>
      <c r="B26" s="203">
        <v>43</v>
      </c>
      <c r="C26" s="203">
        <v>3.1</v>
      </c>
    </row>
    <row r="27" spans="1:3" x14ac:dyDescent="0.25">
      <c r="A27" s="16" t="s">
        <v>1024</v>
      </c>
      <c r="B27" s="203">
        <v>42</v>
      </c>
      <c r="C27" s="203">
        <v>3.2</v>
      </c>
    </row>
    <row r="28" spans="1:3" x14ac:dyDescent="0.25">
      <c r="A28" s="16" t="s">
        <v>1026</v>
      </c>
      <c r="B28" s="203">
        <v>40</v>
      </c>
      <c r="C28" s="203">
        <v>2.6</v>
      </c>
    </row>
    <row r="29" spans="1:3" x14ac:dyDescent="0.25">
      <c r="A29" s="16" t="s">
        <v>1028</v>
      </c>
      <c r="B29" s="203">
        <v>40</v>
      </c>
      <c r="C29" s="203">
        <v>4.3</v>
      </c>
    </row>
    <row r="30" spans="1:3" x14ac:dyDescent="0.25">
      <c r="A30" s="16" t="s">
        <v>1056</v>
      </c>
      <c r="B30" s="203">
        <v>38</v>
      </c>
      <c r="C30" s="203">
        <v>4.0999999999999996</v>
      </c>
    </row>
    <row r="31" spans="1:3" x14ac:dyDescent="0.25">
      <c r="A31" s="16" t="s">
        <v>1078</v>
      </c>
      <c r="B31" s="203">
        <v>38</v>
      </c>
      <c r="C31" s="203">
        <v>3</v>
      </c>
    </row>
    <row r="32" spans="1:3" x14ac:dyDescent="0.25">
      <c r="A32" s="16" t="s">
        <v>1042</v>
      </c>
      <c r="B32" s="203">
        <v>37</v>
      </c>
      <c r="C32" s="203">
        <v>2.6</v>
      </c>
    </row>
    <row r="33" spans="1:3" x14ac:dyDescent="0.25">
      <c r="A33" s="16" t="s">
        <v>1052</v>
      </c>
      <c r="B33" s="203">
        <v>34</v>
      </c>
      <c r="C33" s="203">
        <v>2.5</v>
      </c>
    </row>
    <row r="34" spans="1:3" x14ac:dyDescent="0.25">
      <c r="A34" s="16" t="s">
        <v>1065</v>
      </c>
      <c r="B34" s="203">
        <v>34</v>
      </c>
      <c r="C34" s="203">
        <v>4.8</v>
      </c>
    </row>
    <row r="35" spans="1:3" x14ac:dyDescent="0.25">
      <c r="A35" s="16" t="s">
        <v>1009</v>
      </c>
      <c r="B35" s="203">
        <v>32</v>
      </c>
      <c r="C35" s="203">
        <v>3.9</v>
      </c>
    </row>
    <row r="36" spans="1:3" x14ac:dyDescent="0.25">
      <c r="A36" s="16" t="s">
        <v>1044</v>
      </c>
      <c r="B36" s="203">
        <v>32</v>
      </c>
      <c r="C36" s="203">
        <v>4.0999999999999996</v>
      </c>
    </row>
    <row r="37" spans="1:3" x14ac:dyDescent="0.25">
      <c r="A37" s="16" t="s">
        <v>1063</v>
      </c>
      <c r="B37" s="203">
        <v>32</v>
      </c>
      <c r="C37" s="203">
        <v>3.6</v>
      </c>
    </row>
    <row r="38" spans="1:3" x14ac:dyDescent="0.25">
      <c r="A38" s="16" t="s">
        <v>1015</v>
      </c>
      <c r="B38" s="203">
        <v>29</v>
      </c>
      <c r="C38" s="203">
        <v>3.5</v>
      </c>
    </row>
    <row r="39" spans="1:3" x14ac:dyDescent="0.25">
      <c r="A39" s="16" t="s">
        <v>1041</v>
      </c>
      <c r="B39" s="203">
        <v>28</v>
      </c>
      <c r="C39" s="203">
        <v>5.3</v>
      </c>
    </row>
    <row r="40" spans="1:3" x14ac:dyDescent="0.25">
      <c r="A40" s="16" t="s">
        <v>1034</v>
      </c>
      <c r="B40" s="203">
        <v>27</v>
      </c>
      <c r="C40" s="203">
        <v>2.9</v>
      </c>
    </row>
    <row r="41" spans="1:3" x14ac:dyDescent="0.25">
      <c r="A41" s="16" t="s">
        <v>1029</v>
      </c>
      <c r="B41" s="203">
        <v>22</v>
      </c>
      <c r="C41" s="203">
        <v>4.2</v>
      </c>
    </row>
    <row r="42" spans="1:3" x14ac:dyDescent="0.25">
      <c r="A42" s="16" t="s">
        <v>1050</v>
      </c>
      <c r="B42" s="203">
        <v>22</v>
      </c>
      <c r="C42" s="203">
        <v>3.1</v>
      </c>
    </row>
    <row r="43" spans="1:3" x14ac:dyDescent="0.25">
      <c r="A43" s="16" t="s">
        <v>1022</v>
      </c>
      <c r="B43" s="203">
        <v>21</v>
      </c>
      <c r="C43" s="203">
        <v>3.7</v>
      </c>
    </row>
    <row r="44" spans="1:3" x14ac:dyDescent="0.25">
      <c r="A44" s="16" t="s">
        <v>1017</v>
      </c>
      <c r="B44" s="203">
        <v>19</v>
      </c>
      <c r="C44" s="203"/>
    </row>
    <row r="45" spans="1:3" x14ac:dyDescent="0.25">
      <c r="A45" s="16" t="s">
        <v>1049</v>
      </c>
      <c r="B45" s="203">
        <v>19</v>
      </c>
      <c r="C45" s="203"/>
    </row>
    <row r="46" spans="1:3" x14ac:dyDescent="0.25">
      <c r="A46" s="16" t="s">
        <v>1054</v>
      </c>
      <c r="B46" s="203">
        <v>19</v>
      </c>
      <c r="C46" s="203"/>
    </row>
    <row r="47" spans="1:3" x14ac:dyDescent="0.25">
      <c r="A47" s="16" t="s">
        <v>1069</v>
      </c>
      <c r="B47" s="203">
        <v>18</v>
      </c>
      <c r="C47" s="203"/>
    </row>
    <row r="48" spans="1:3" x14ac:dyDescent="0.25">
      <c r="A48" s="16" t="s">
        <v>1055</v>
      </c>
      <c r="B48" s="203">
        <v>16</v>
      </c>
      <c r="C48" s="203"/>
    </row>
    <row r="49" spans="1:3" x14ac:dyDescent="0.25">
      <c r="A49" s="16" t="s">
        <v>1048</v>
      </c>
      <c r="B49" s="203">
        <v>13</v>
      </c>
      <c r="C49" s="203"/>
    </row>
    <row r="50" spans="1:3" x14ac:dyDescent="0.25">
      <c r="A50" s="16" t="s">
        <v>1014</v>
      </c>
      <c r="B50" s="203">
        <v>12</v>
      </c>
      <c r="C50" s="203"/>
    </row>
    <row r="51" spans="1:3" x14ac:dyDescent="0.25">
      <c r="A51" s="16" t="s">
        <v>1021</v>
      </c>
      <c r="B51" s="203">
        <v>12</v>
      </c>
      <c r="C51" s="203"/>
    </row>
    <row r="52" spans="1:3" x14ac:dyDescent="0.25">
      <c r="A52" s="16" t="s">
        <v>1023</v>
      </c>
      <c r="B52" s="203">
        <v>12</v>
      </c>
      <c r="C52" s="203"/>
    </row>
    <row r="53" spans="1:3" x14ac:dyDescent="0.25">
      <c r="A53" s="16" t="s">
        <v>1016</v>
      </c>
      <c r="B53" s="203">
        <v>11</v>
      </c>
      <c r="C53" s="203"/>
    </row>
    <row r="54" spans="1:3" x14ac:dyDescent="0.25">
      <c r="A54" s="16" t="s">
        <v>1007</v>
      </c>
      <c r="B54" s="203">
        <v>10</v>
      </c>
      <c r="C54" s="203"/>
    </row>
    <row r="55" spans="1:3" x14ac:dyDescent="0.25">
      <c r="A55" s="16" t="s">
        <v>1037</v>
      </c>
      <c r="B55" s="203">
        <v>10</v>
      </c>
      <c r="C55" s="203"/>
    </row>
    <row r="56" spans="1:3" x14ac:dyDescent="0.25">
      <c r="A56" s="16" t="s">
        <v>1072</v>
      </c>
      <c r="B56" s="203">
        <v>10</v>
      </c>
      <c r="C56" s="203"/>
    </row>
    <row r="57" spans="1:3" x14ac:dyDescent="0.25">
      <c r="A57" s="16" t="s">
        <v>1008</v>
      </c>
      <c r="B57" s="203">
        <v>9</v>
      </c>
      <c r="C57" s="203"/>
    </row>
    <row r="58" spans="1:3" x14ac:dyDescent="0.25">
      <c r="A58" s="16" t="s">
        <v>1057</v>
      </c>
      <c r="B58" s="203">
        <v>9</v>
      </c>
      <c r="C58" s="203"/>
    </row>
    <row r="59" spans="1:3" x14ac:dyDescent="0.25">
      <c r="A59" s="16" t="s">
        <v>1064</v>
      </c>
      <c r="B59" s="203">
        <v>9</v>
      </c>
      <c r="C59" s="203"/>
    </row>
    <row r="60" spans="1:3" x14ac:dyDescent="0.25">
      <c r="A60" s="16" t="s">
        <v>1076</v>
      </c>
      <c r="B60" s="203">
        <v>9</v>
      </c>
      <c r="C60" s="203"/>
    </row>
    <row r="61" spans="1:3" x14ac:dyDescent="0.25">
      <c r="A61" s="16" t="s">
        <v>1033</v>
      </c>
      <c r="B61" s="203">
        <v>8</v>
      </c>
      <c r="C61" s="203"/>
    </row>
    <row r="62" spans="1:3" x14ac:dyDescent="0.25">
      <c r="A62" s="16" t="s">
        <v>1040</v>
      </c>
      <c r="B62" s="203">
        <v>8</v>
      </c>
      <c r="C62" s="203"/>
    </row>
    <row r="63" spans="1:3" x14ac:dyDescent="0.25">
      <c r="A63" s="16" t="s">
        <v>1067</v>
      </c>
      <c r="B63" s="203">
        <v>8</v>
      </c>
      <c r="C63" s="203"/>
    </row>
    <row r="64" spans="1:3" x14ac:dyDescent="0.25">
      <c r="A64" s="16" t="s">
        <v>1035</v>
      </c>
      <c r="B64" s="203">
        <v>7</v>
      </c>
      <c r="C64" s="203"/>
    </row>
    <row r="65" spans="1:3" x14ac:dyDescent="0.25">
      <c r="A65" s="16" t="s">
        <v>1045</v>
      </c>
      <c r="B65" s="203">
        <v>7</v>
      </c>
      <c r="C65" s="203"/>
    </row>
    <row r="66" spans="1:3" x14ac:dyDescent="0.25">
      <c r="A66" s="16" t="s">
        <v>1068</v>
      </c>
      <c r="B66" s="203">
        <v>7</v>
      </c>
      <c r="C66" s="203"/>
    </row>
    <row r="67" spans="1:3" x14ac:dyDescent="0.25">
      <c r="A67" s="16" t="s">
        <v>1070</v>
      </c>
      <c r="B67" s="203">
        <v>7</v>
      </c>
      <c r="C67" s="203"/>
    </row>
    <row r="68" spans="1:3" x14ac:dyDescent="0.25">
      <c r="A68" s="16" t="s">
        <v>1010</v>
      </c>
      <c r="B68" s="203">
        <v>6</v>
      </c>
      <c r="C68" s="203"/>
    </row>
    <row r="69" spans="1:3" x14ac:dyDescent="0.25">
      <c r="A69" s="16" t="s">
        <v>1018</v>
      </c>
      <c r="B69" s="203">
        <v>6</v>
      </c>
      <c r="C69" s="203"/>
    </row>
    <row r="70" spans="1:3" x14ac:dyDescent="0.25">
      <c r="A70" s="16" t="s">
        <v>1030</v>
      </c>
      <c r="B70" s="203">
        <v>6</v>
      </c>
      <c r="C70" s="203"/>
    </row>
    <row r="71" spans="1:3" x14ac:dyDescent="0.25">
      <c r="A71" s="16" t="s">
        <v>1013</v>
      </c>
      <c r="B71" s="203">
        <v>5</v>
      </c>
      <c r="C71" s="203"/>
    </row>
    <row r="72" spans="1:3" x14ac:dyDescent="0.25">
      <c r="A72" s="16" t="s">
        <v>1025</v>
      </c>
      <c r="B72" s="203">
        <v>5</v>
      </c>
      <c r="C72" s="203"/>
    </row>
    <row r="73" spans="1:3" x14ac:dyDescent="0.25">
      <c r="A73" s="16" t="s">
        <v>1027</v>
      </c>
      <c r="B73" s="203">
        <v>5</v>
      </c>
      <c r="C73" s="203"/>
    </row>
    <row r="74" spans="1:3" x14ac:dyDescent="0.25">
      <c r="A74" s="16" t="s">
        <v>1039</v>
      </c>
      <c r="B74" s="203">
        <v>5</v>
      </c>
      <c r="C74" s="203"/>
    </row>
    <row r="75" spans="1:3" x14ac:dyDescent="0.25">
      <c r="A75" s="30" t="s">
        <v>189</v>
      </c>
    </row>
    <row r="76" spans="1:3" x14ac:dyDescent="0.25">
      <c r="A76" s="12" t="s">
        <v>984</v>
      </c>
    </row>
    <row r="77" spans="1:3" x14ac:dyDescent="0.25">
      <c r="A77" s="226" t="s">
        <v>985</v>
      </c>
    </row>
  </sheetData>
  <autoFilter ref="A2:C77">
    <sortState ref="A3:C77">
      <sortCondition descending="1" ref="B2:B77"/>
    </sortState>
  </autoFilter>
  <mergeCells count="1">
    <mergeCell ref="A1:C1"/>
  </mergeCells>
  <conditionalFormatting sqref="B3:B74">
    <cfRule type="cellIs" dxfId="11" priority="1" operator="lessThan">
      <formula>5</formula>
    </cfRule>
  </conditionalFormatting>
  <pageMargins left="0.7" right="0.7" top="0.75" bottom="0.75" header="0.3" footer="0.3"/>
  <pageSetup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29"/>
  <sheetViews>
    <sheetView workbookViewId="0">
      <selection sqref="A1:XFD1048576"/>
    </sheetView>
  </sheetViews>
  <sheetFormatPr defaultRowHeight="15" x14ac:dyDescent="0.25"/>
  <cols>
    <col min="1" max="1" width="41.28515625" customWidth="1"/>
    <col min="2" max="5" width="11.7109375" customWidth="1"/>
  </cols>
  <sheetData>
    <row r="1" spans="1:7" ht="15.75" x14ac:dyDescent="0.25">
      <c r="A1" s="378" t="s">
        <v>991</v>
      </c>
      <c r="B1" s="379"/>
      <c r="C1" s="379"/>
      <c r="D1" s="379"/>
      <c r="E1" s="380"/>
    </row>
    <row r="2" spans="1:7" ht="24" customHeight="1" x14ac:dyDescent="0.3">
      <c r="A2" s="14" t="s">
        <v>35</v>
      </c>
      <c r="B2" s="14" t="s">
        <v>145</v>
      </c>
      <c r="C2" s="14" t="s">
        <v>146</v>
      </c>
      <c r="D2" s="14" t="s">
        <v>136</v>
      </c>
      <c r="E2" s="14" t="s">
        <v>147</v>
      </c>
    </row>
    <row r="3" spans="1:7" ht="14.45" customHeight="1" x14ac:dyDescent="0.3">
      <c r="A3" s="345" t="s">
        <v>202</v>
      </c>
      <c r="B3" s="345"/>
      <c r="C3" s="345"/>
      <c r="D3" s="345"/>
      <c r="E3" s="345"/>
    </row>
    <row r="4" spans="1:7" ht="14.45" x14ac:dyDescent="0.3">
      <c r="A4" s="17" t="s">
        <v>38</v>
      </c>
      <c r="B4" s="22">
        <v>279</v>
      </c>
      <c r="C4" s="22">
        <v>191</v>
      </c>
      <c r="D4" s="22">
        <v>470</v>
      </c>
      <c r="E4" s="195">
        <f>C4/D4*100</f>
        <v>40.638297872340424</v>
      </c>
    </row>
    <row r="5" spans="1:7" ht="14.45" x14ac:dyDescent="0.3">
      <c r="A5" s="17" t="s">
        <v>39</v>
      </c>
      <c r="B5" s="22">
        <v>79</v>
      </c>
      <c r="C5" s="22">
        <v>93</v>
      </c>
      <c r="D5" s="22">
        <v>172</v>
      </c>
      <c r="E5" s="195">
        <f t="shared" ref="E5:E21" si="0">C5/D5*100</f>
        <v>54.069767441860463</v>
      </c>
    </row>
    <row r="6" spans="1:7" ht="14.45" x14ac:dyDescent="0.3">
      <c r="A6" s="17" t="s">
        <v>40</v>
      </c>
      <c r="B6" s="22">
        <v>141</v>
      </c>
      <c r="C6" s="22">
        <v>368</v>
      </c>
      <c r="D6" s="22">
        <v>509</v>
      </c>
      <c r="E6" s="195">
        <f t="shared" si="0"/>
        <v>72.298624754420445</v>
      </c>
    </row>
    <row r="7" spans="1:7" ht="14.45" x14ac:dyDescent="0.3">
      <c r="A7" s="17" t="s">
        <v>41</v>
      </c>
      <c r="B7" s="23">
        <v>7992</v>
      </c>
      <c r="C7" s="23">
        <v>2883</v>
      </c>
      <c r="D7" s="23">
        <v>10875</v>
      </c>
      <c r="E7" s="195">
        <f t="shared" si="0"/>
        <v>26.510344827586209</v>
      </c>
    </row>
    <row r="8" spans="1:7" ht="14.45" x14ac:dyDescent="0.3">
      <c r="A8" s="17" t="s">
        <v>42</v>
      </c>
      <c r="B8" s="23">
        <v>39887</v>
      </c>
      <c r="C8" s="22">
        <v>766</v>
      </c>
      <c r="D8" s="23">
        <v>40653</v>
      </c>
      <c r="E8" s="195">
        <f t="shared" si="0"/>
        <v>1.884239785501685</v>
      </c>
    </row>
    <row r="9" spans="1:7" s="226" customFormat="1" ht="14.45" x14ac:dyDescent="0.3">
      <c r="A9" s="345" t="s">
        <v>987</v>
      </c>
      <c r="B9" s="345"/>
      <c r="C9" s="345"/>
      <c r="D9" s="345"/>
      <c r="E9" s="345"/>
      <c r="G9" s="194"/>
    </row>
    <row r="10" spans="1:7" s="226" customFormat="1" ht="14.65" x14ac:dyDescent="0.35">
      <c r="A10" s="239" t="s">
        <v>989</v>
      </c>
      <c r="B10" s="235">
        <v>32052</v>
      </c>
      <c r="C10" s="234">
        <v>2676</v>
      </c>
      <c r="D10" s="235">
        <v>34728</v>
      </c>
      <c r="E10" s="195">
        <f>C10/D10*100</f>
        <v>7.7055977885279887</v>
      </c>
      <c r="G10" s="194"/>
    </row>
    <row r="11" spans="1:7" s="226" customFormat="1" ht="14.65" x14ac:dyDescent="0.35">
      <c r="A11" s="239" t="s">
        <v>990</v>
      </c>
      <c r="B11" s="235">
        <v>13300</v>
      </c>
      <c r="C11" s="234">
        <v>1382</v>
      </c>
      <c r="D11" s="235">
        <v>14682</v>
      </c>
      <c r="E11" s="195">
        <f t="shared" si="0"/>
        <v>9.4128865277210192</v>
      </c>
      <c r="G11" s="194"/>
    </row>
    <row r="12" spans="1:7" s="226" customFormat="1" ht="14.65" x14ac:dyDescent="0.35">
      <c r="A12" s="239" t="s">
        <v>988</v>
      </c>
      <c r="B12" s="235">
        <v>2457</v>
      </c>
      <c r="C12" s="234">
        <v>152</v>
      </c>
      <c r="D12" s="235">
        <v>2609</v>
      </c>
      <c r="E12" s="195">
        <f t="shared" si="0"/>
        <v>5.8259869681870446</v>
      </c>
      <c r="G12" s="194"/>
    </row>
    <row r="13" spans="1:7" ht="14.45" customHeight="1" x14ac:dyDescent="0.25">
      <c r="A13" s="345" t="s">
        <v>122</v>
      </c>
      <c r="B13" s="345"/>
      <c r="C13" s="345"/>
      <c r="D13" s="345"/>
      <c r="E13" s="345"/>
      <c r="G13" s="194"/>
    </row>
    <row r="14" spans="1:7" ht="14.45" x14ac:dyDescent="0.3">
      <c r="A14" s="17" t="s">
        <v>45</v>
      </c>
      <c r="B14" s="23">
        <v>23882</v>
      </c>
      <c r="C14" s="23">
        <v>2986</v>
      </c>
      <c r="D14" s="23">
        <v>26868</v>
      </c>
      <c r="E14" s="195">
        <f>C14/D14*100</f>
        <v>11.113592377549502</v>
      </c>
      <c r="G14" s="194"/>
    </row>
    <row r="15" spans="1:7" ht="14.45" x14ac:dyDescent="0.3">
      <c r="A15" s="17" t="s">
        <v>44</v>
      </c>
      <c r="B15" s="23">
        <v>24496</v>
      </c>
      <c r="C15" s="23">
        <v>1315</v>
      </c>
      <c r="D15" s="23">
        <v>25811</v>
      </c>
      <c r="E15" s="195">
        <f t="shared" si="0"/>
        <v>5.0947270543566692</v>
      </c>
      <c r="G15" s="194"/>
    </row>
    <row r="16" spans="1:7" ht="14.45" x14ac:dyDescent="0.3">
      <c r="A16" s="377" t="s">
        <v>5</v>
      </c>
      <c r="B16" s="377"/>
      <c r="C16" s="377"/>
      <c r="D16" s="377"/>
      <c r="E16" s="377"/>
      <c r="G16" s="194"/>
    </row>
    <row r="17" spans="1:7" ht="14.45" x14ac:dyDescent="0.3">
      <c r="A17" s="17" t="s">
        <v>47</v>
      </c>
      <c r="B17" s="23">
        <v>44795</v>
      </c>
      <c r="C17" s="23">
        <v>3365</v>
      </c>
      <c r="D17" s="23">
        <v>48160</v>
      </c>
      <c r="E17" s="195">
        <f t="shared" si="0"/>
        <v>6.9871262458471763</v>
      </c>
      <c r="G17" s="194"/>
    </row>
    <row r="18" spans="1:7" ht="14.45" x14ac:dyDescent="0.3">
      <c r="A18" s="17" t="s">
        <v>57</v>
      </c>
      <c r="B18" s="23">
        <v>2180</v>
      </c>
      <c r="C18" s="22">
        <v>612</v>
      </c>
      <c r="D18" s="23">
        <v>2792</v>
      </c>
      <c r="E18" s="195">
        <f t="shared" si="0"/>
        <v>21.91977077363897</v>
      </c>
      <c r="G18" s="194"/>
    </row>
    <row r="19" spans="1:7" ht="14.45" x14ac:dyDescent="0.3">
      <c r="A19" s="17" t="s">
        <v>56</v>
      </c>
      <c r="B19" s="22">
        <v>361</v>
      </c>
      <c r="C19" s="22">
        <v>68</v>
      </c>
      <c r="D19" s="22">
        <v>429</v>
      </c>
      <c r="E19" s="195">
        <f t="shared" si="0"/>
        <v>15.850815850815851</v>
      </c>
      <c r="G19" s="194"/>
    </row>
    <row r="20" spans="1:7" ht="14.45" x14ac:dyDescent="0.3">
      <c r="A20" s="17" t="s">
        <v>181</v>
      </c>
      <c r="B20" s="22">
        <v>355</v>
      </c>
      <c r="C20" s="22">
        <v>49</v>
      </c>
      <c r="D20" s="22">
        <v>404</v>
      </c>
      <c r="E20" s="195">
        <f t="shared" si="0"/>
        <v>12.128712871287128</v>
      </c>
      <c r="G20" s="194"/>
    </row>
    <row r="21" spans="1:7" ht="14.45" x14ac:dyDescent="0.3">
      <c r="A21" s="17" t="s">
        <v>48</v>
      </c>
      <c r="B21" s="22">
        <v>662</v>
      </c>
      <c r="C21" s="22">
        <v>195</v>
      </c>
      <c r="D21" s="22">
        <v>857</v>
      </c>
      <c r="E21" s="195">
        <f t="shared" si="0"/>
        <v>22.753792298716451</v>
      </c>
      <c r="G21" s="194"/>
    </row>
    <row r="22" spans="1:7" ht="14.45" x14ac:dyDescent="0.3">
      <c r="A22" s="133" t="s">
        <v>136</v>
      </c>
      <c r="B22" s="139">
        <v>48378</v>
      </c>
      <c r="C22" s="139">
        <v>4301</v>
      </c>
      <c r="D22" s="139">
        <v>52679</v>
      </c>
      <c r="E22" s="140">
        <f>C22/D22*100</f>
        <v>8.1645437460847781</v>
      </c>
      <c r="G22" s="194"/>
    </row>
    <row r="23" spans="1:7" ht="14.45" x14ac:dyDescent="0.3">
      <c r="A23" s="30" t="s">
        <v>189</v>
      </c>
    </row>
    <row r="25" spans="1:7" ht="14.45" x14ac:dyDescent="0.3">
      <c r="B25" s="178"/>
      <c r="C25" s="178"/>
      <c r="D25" s="178"/>
      <c r="E25" s="178"/>
    </row>
    <row r="27" spans="1:7" x14ac:dyDescent="0.25">
      <c r="B27" s="178"/>
      <c r="C27" s="178"/>
      <c r="D27" s="178"/>
      <c r="E27" s="178"/>
    </row>
    <row r="29" spans="1:7" x14ac:dyDescent="0.25">
      <c r="B29" s="178"/>
      <c r="C29" s="178"/>
      <c r="D29" s="178"/>
      <c r="E29" s="178"/>
    </row>
  </sheetData>
  <mergeCells count="5">
    <mergeCell ref="A3:E3"/>
    <mergeCell ref="A13:E13"/>
    <mergeCell ref="A16:E16"/>
    <mergeCell ref="A1:E1"/>
    <mergeCell ref="A9:E9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29"/>
  <sheetViews>
    <sheetView workbookViewId="0">
      <selection activeCell="B4" sqref="B4:B22"/>
    </sheetView>
  </sheetViews>
  <sheetFormatPr defaultRowHeight="15" x14ac:dyDescent="0.25"/>
  <cols>
    <col min="1" max="1" width="41.28515625" style="309" customWidth="1"/>
    <col min="2" max="2" width="29.140625" style="309" customWidth="1"/>
    <col min="3" max="5" width="11.7109375" style="309" customWidth="1"/>
    <col min="6" max="16384" width="9.140625" style="309"/>
  </cols>
  <sheetData>
    <row r="1" spans="1:4" ht="15.75" customHeight="1" x14ac:dyDescent="0.25">
      <c r="A1" s="381" t="s">
        <v>1159</v>
      </c>
      <c r="B1" s="382"/>
    </row>
    <row r="2" spans="1:4" ht="24" customHeight="1" x14ac:dyDescent="0.25">
      <c r="A2" s="308" t="s">
        <v>35</v>
      </c>
      <c r="B2" s="308" t="s">
        <v>147</v>
      </c>
    </row>
    <row r="3" spans="1:4" ht="14.45" customHeight="1" x14ac:dyDescent="0.25">
      <c r="A3" s="320" t="s">
        <v>202</v>
      </c>
      <c r="B3" s="321"/>
    </row>
    <row r="4" spans="1:4" x14ac:dyDescent="0.25">
      <c r="A4" s="17" t="s">
        <v>38</v>
      </c>
      <c r="B4" s="401">
        <v>0.40600000000000003</v>
      </c>
    </row>
    <row r="5" spans="1:4" x14ac:dyDescent="0.25">
      <c r="A5" s="17" t="s">
        <v>39</v>
      </c>
      <c r="B5" s="401">
        <v>0.54100000000000004</v>
      </c>
    </row>
    <row r="6" spans="1:4" x14ac:dyDescent="0.25">
      <c r="A6" s="17" t="s">
        <v>40</v>
      </c>
      <c r="B6" s="401">
        <v>0.72299999999999998</v>
      </c>
    </row>
    <row r="7" spans="1:4" x14ac:dyDescent="0.25">
      <c r="A7" s="17" t="s">
        <v>41</v>
      </c>
      <c r="B7" s="401">
        <v>0.26500000000000001</v>
      </c>
    </row>
    <row r="8" spans="1:4" x14ac:dyDescent="0.25">
      <c r="A8" s="17" t="s">
        <v>42</v>
      </c>
      <c r="B8" s="401">
        <v>1.9E-2</v>
      </c>
    </row>
    <row r="9" spans="1:4" x14ac:dyDescent="0.25">
      <c r="A9" s="321" t="s">
        <v>987</v>
      </c>
      <c r="B9" s="402"/>
      <c r="D9" s="194"/>
    </row>
    <row r="10" spans="1:4" x14ac:dyDescent="0.25">
      <c r="A10" s="239" t="s">
        <v>989</v>
      </c>
      <c r="B10" s="401">
        <v>7.6999999999999999E-2</v>
      </c>
      <c r="D10" s="194"/>
    </row>
    <row r="11" spans="1:4" ht="30" x14ac:dyDescent="0.25">
      <c r="A11" s="239" t="s">
        <v>990</v>
      </c>
      <c r="B11" s="401">
        <v>9.4E-2</v>
      </c>
      <c r="D11" s="194"/>
    </row>
    <row r="12" spans="1:4" x14ac:dyDescent="0.25">
      <c r="A12" s="239" t="s">
        <v>988</v>
      </c>
      <c r="B12" s="401">
        <v>5.8000000000000003E-2</v>
      </c>
      <c r="D12" s="194"/>
    </row>
    <row r="13" spans="1:4" ht="14.45" customHeight="1" x14ac:dyDescent="0.25">
      <c r="A13" s="321" t="s">
        <v>122</v>
      </c>
      <c r="B13" s="402"/>
      <c r="D13" s="194"/>
    </row>
    <row r="14" spans="1:4" x14ac:dyDescent="0.25">
      <c r="A14" s="17" t="s">
        <v>45</v>
      </c>
      <c r="B14" s="401">
        <v>0.111</v>
      </c>
      <c r="D14" s="194"/>
    </row>
    <row r="15" spans="1:4" x14ac:dyDescent="0.25">
      <c r="A15" s="17" t="s">
        <v>44</v>
      </c>
      <c r="B15" s="401">
        <v>5.0999999999999997E-2</v>
      </c>
      <c r="D15" s="194"/>
    </row>
    <row r="16" spans="1:4" x14ac:dyDescent="0.25">
      <c r="A16" s="321" t="s">
        <v>5</v>
      </c>
      <c r="B16" s="402"/>
      <c r="D16" s="194"/>
    </row>
    <row r="17" spans="1:5" x14ac:dyDescent="0.25">
      <c r="A17" s="17" t="s">
        <v>47</v>
      </c>
      <c r="B17" s="401">
        <v>7.0000000000000007E-2</v>
      </c>
      <c r="D17" s="194"/>
    </row>
    <row r="18" spans="1:5" x14ac:dyDescent="0.25">
      <c r="A18" s="17" t="s">
        <v>57</v>
      </c>
      <c r="B18" s="401">
        <v>0.219</v>
      </c>
      <c r="D18" s="194"/>
    </row>
    <row r="19" spans="1:5" x14ac:dyDescent="0.25">
      <c r="A19" s="17" t="s">
        <v>56</v>
      </c>
      <c r="B19" s="401">
        <v>0.15359999999999999</v>
      </c>
      <c r="D19" s="194"/>
    </row>
    <row r="20" spans="1:5" x14ac:dyDescent="0.25">
      <c r="A20" s="17" t="s">
        <v>181</v>
      </c>
      <c r="B20" s="401">
        <v>0.121</v>
      </c>
      <c r="D20" s="194"/>
    </row>
    <row r="21" spans="1:5" x14ac:dyDescent="0.25">
      <c r="A21" s="17" t="s">
        <v>48</v>
      </c>
      <c r="B21" s="401">
        <v>0.22800000000000001</v>
      </c>
      <c r="D21" s="194"/>
    </row>
    <row r="22" spans="1:5" x14ac:dyDescent="0.25">
      <c r="A22" s="307" t="s">
        <v>136</v>
      </c>
      <c r="B22" s="403">
        <v>8.2000000000000003E-2</v>
      </c>
      <c r="D22" s="194"/>
    </row>
    <row r="23" spans="1:5" x14ac:dyDescent="0.25">
      <c r="A23" s="309" t="s">
        <v>189</v>
      </c>
    </row>
    <row r="25" spans="1:5" x14ac:dyDescent="0.25">
      <c r="B25" s="178"/>
      <c r="C25" s="178"/>
      <c r="D25" s="178"/>
      <c r="E25" s="178"/>
    </row>
    <row r="27" spans="1:5" x14ac:dyDescent="0.25">
      <c r="B27" s="178"/>
      <c r="C27" s="178"/>
      <c r="D27" s="178"/>
      <c r="E27" s="178"/>
    </row>
    <row r="29" spans="1:5" x14ac:dyDescent="0.25">
      <c r="B29" s="178"/>
      <c r="C29" s="178"/>
      <c r="D29" s="178"/>
      <c r="E29" s="178"/>
    </row>
  </sheetData>
  <mergeCells count="1">
    <mergeCell ref="A1:B1"/>
  </mergeCells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G26"/>
  <sheetViews>
    <sheetView workbookViewId="0">
      <selection activeCell="M32" sqref="M32"/>
    </sheetView>
  </sheetViews>
  <sheetFormatPr defaultRowHeight="15" x14ac:dyDescent="0.25"/>
  <cols>
    <col min="1" max="1" width="25.5703125" customWidth="1"/>
    <col min="2" max="5" width="11.28515625" customWidth="1"/>
    <col min="7" max="7" width="11" bestFit="1" customWidth="1"/>
    <col min="8" max="8" width="1.85546875" customWidth="1"/>
    <col min="9" max="9" width="26.7109375" customWidth="1"/>
  </cols>
  <sheetData>
    <row r="1" spans="1:7" ht="36" customHeight="1" x14ac:dyDescent="0.25">
      <c r="A1" s="386" t="s">
        <v>996</v>
      </c>
      <c r="B1" s="386"/>
      <c r="C1" s="386"/>
      <c r="D1" s="386"/>
      <c r="E1" s="386"/>
    </row>
    <row r="2" spans="1:7" ht="27" customHeight="1" x14ac:dyDescent="0.3">
      <c r="A2" s="14" t="s">
        <v>144</v>
      </c>
      <c r="B2" s="14" t="s">
        <v>145</v>
      </c>
      <c r="C2" s="14" t="s">
        <v>146</v>
      </c>
      <c r="D2" s="14" t="s">
        <v>136</v>
      </c>
      <c r="E2" s="14" t="s">
        <v>147</v>
      </c>
    </row>
    <row r="3" spans="1:7" ht="14.45" customHeight="1" x14ac:dyDescent="0.25">
      <c r="A3" s="345" t="s">
        <v>148</v>
      </c>
      <c r="B3" s="345"/>
      <c r="C3" s="345"/>
      <c r="D3" s="345"/>
      <c r="E3" s="345"/>
    </row>
    <row r="4" spans="1:7" ht="14.45" x14ac:dyDescent="0.3">
      <c r="A4" s="17" t="s">
        <v>192</v>
      </c>
      <c r="B4" s="23">
        <v>11050</v>
      </c>
      <c r="C4" s="22">
        <v>765</v>
      </c>
      <c r="D4" s="23">
        <v>11815</v>
      </c>
      <c r="E4" s="195">
        <f>C4/D4*100</f>
        <v>6.4748201438848918</v>
      </c>
    </row>
    <row r="5" spans="1:7" ht="14.45" x14ac:dyDescent="0.3">
      <c r="A5" s="17" t="s">
        <v>193</v>
      </c>
      <c r="B5" s="23">
        <v>11169</v>
      </c>
      <c r="C5" s="22">
        <v>118</v>
      </c>
      <c r="D5" s="23">
        <v>11287</v>
      </c>
      <c r="E5" s="195">
        <f t="shared" ref="E5:E6" si="0">C5/D5*100</f>
        <v>1.0454505182953842</v>
      </c>
      <c r="G5" s="48"/>
    </row>
    <row r="6" spans="1:7" ht="14.45" x14ac:dyDescent="0.3">
      <c r="A6" s="17" t="s">
        <v>194</v>
      </c>
      <c r="B6" s="23">
        <v>2039</v>
      </c>
      <c r="C6" s="23">
        <v>1668</v>
      </c>
      <c r="D6" s="23">
        <v>3707</v>
      </c>
      <c r="E6" s="195">
        <f t="shared" si="0"/>
        <v>44.995953601294843</v>
      </c>
      <c r="G6" s="48"/>
    </row>
    <row r="7" spans="1:7" ht="14.45" customHeight="1" x14ac:dyDescent="0.25">
      <c r="A7" s="345" t="s">
        <v>149</v>
      </c>
      <c r="B7" s="345"/>
      <c r="C7" s="345"/>
      <c r="D7" s="345"/>
      <c r="E7" s="345"/>
      <c r="G7" s="48"/>
    </row>
    <row r="8" spans="1:7" ht="14.65" x14ac:dyDescent="0.35">
      <c r="A8" s="17" t="s">
        <v>197</v>
      </c>
      <c r="B8" s="22">
        <v>334</v>
      </c>
      <c r="C8" s="22">
        <v>581</v>
      </c>
      <c r="D8" s="22">
        <v>915</v>
      </c>
      <c r="E8" s="195">
        <v>63.497267759562838</v>
      </c>
      <c r="G8" s="48"/>
    </row>
    <row r="9" spans="1:7" ht="14.65" x14ac:dyDescent="0.35">
      <c r="A9" s="17" t="s">
        <v>195</v>
      </c>
      <c r="B9" s="22">
        <v>6</v>
      </c>
      <c r="C9" s="22">
        <v>197</v>
      </c>
      <c r="D9" s="22">
        <v>203</v>
      </c>
      <c r="E9" s="195">
        <v>97.044334975369466</v>
      </c>
      <c r="G9" s="48"/>
    </row>
    <row r="10" spans="1:7" ht="14.65" x14ac:dyDescent="0.35">
      <c r="A10" s="17" t="s">
        <v>196</v>
      </c>
      <c r="B10" s="22">
        <v>10</v>
      </c>
      <c r="C10" s="22">
        <v>55</v>
      </c>
      <c r="D10" s="22">
        <v>65</v>
      </c>
      <c r="E10" s="195">
        <v>84.615384615384613</v>
      </c>
      <c r="G10" s="48"/>
    </row>
    <row r="11" spans="1:7" ht="14.65" x14ac:dyDescent="0.35">
      <c r="A11" s="17" t="s">
        <v>198</v>
      </c>
      <c r="B11" s="22">
        <v>0</v>
      </c>
      <c r="C11" s="22">
        <v>17</v>
      </c>
      <c r="D11" s="22">
        <v>17</v>
      </c>
      <c r="E11" s="195">
        <v>100</v>
      </c>
      <c r="G11" s="48"/>
    </row>
    <row r="12" spans="1:7" x14ac:dyDescent="0.25">
      <c r="A12" s="383" t="s">
        <v>150</v>
      </c>
      <c r="B12" s="384"/>
      <c r="C12" s="384"/>
      <c r="D12" s="384"/>
      <c r="E12" s="385"/>
      <c r="G12" s="48"/>
    </row>
    <row r="13" spans="1:7" ht="14.45" customHeight="1" x14ac:dyDescent="0.25">
      <c r="A13" s="236" t="s">
        <v>155</v>
      </c>
      <c r="B13" s="23">
        <v>1435</v>
      </c>
      <c r="C13" s="23">
        <v>121</v>
      </c>
      <c r="D13" s="23">
        <v>1556</v>
      </c>
      <c r="E13" s="195">
        <f t="shared" ref="E13:E21" si="1">C13/D13*100</f>
        <v>7.7763496143958877</v>
      </c>
      <c r="G13" s="48"/>
    </row>
    <row r="14" spans="1:7" x14ac:dyDescent="0.25">
      <c r="A14" s="236" t="s">
        <v>24</v>
      </c>
      <c r="B14" s="23">
        <v>178</v>
      </c>
      <c r="C14" s="23">
        <v>1087</v>
      </c>
      <c r="D14" s="23">
        <v>1265</v>
      </c>
      <c r="E14" s="195">
        <f t="shared" si="1"/>
        <v>85.928853754940718</v>
      </c>
      <c r="G14" s="48"/>
    </row>
    <row r="15" spans="1:7" x14ac:dyDescent="0.25">
      <c r="A15" s="236" t="s">
        <v>992</v>
      </c>
      <c r="B15" s="23">
        <v>184</v>
      </c>
      <c r="C15" s="23">
        <v>437</v>
      </c>
      <c r="D15" s="23">
        <v>621</v>
      </c>
      <c r="E15" s="195">
        <f t="shared" si="1"/>
        <v>70.370370370370367</v>
      </c>
      <c r="G15" s="48"/>
    </row>
    <row r="16" spans="1:7" x14ac:dyDescent="0.25">
      <c r="A16" s="236" t="s">
        <v>993</v>
      </c>
      <c r="B16" s="23">
        <v>232</v>
      </c>
      <c r="C16" s="23">
        <v>367</v>
      </c>
      <c r="D16" s="23">
        <v>599</v>
      </c>
      <c r="E16" s="195">
        <f t="shared" si="1"/>
        <v>61.268781302170282</v>
      </c>
      <c r="G16" s="48"/>
    </row>
    <row r="17" spans="1:7" x14ac:dyDescent="0.25">
      <c r="A17" s="236" t="s">
        <v>154</v>
      </c>
      <c r="B17" s="23">
        <v>152</v>
      </c>
      <c r="C17" s="23">
        <v>228</v>
      </c>
      <c r="D17" s="23">
        <v>380</v>
      </c>
      <c r="E17" s="195">
        <f t="shared" si="1"/>
        <v>60</v>
      </c>
      <c r="G17" s="48"/>
    </row>
    <row r="18" spans="1:7" x14ac:dyDescent="0.25">
      <c r="A18" s="236" t="s">
        <v>152</v>
      </c>
      <c r="B18" s="23">
        <v>16</v>
      </c>
      <c r="C18" s="23">
        <v>54</v>
      </c>
      <c r="D18" s="23">
        <v>70</v>
      </c>
      <c r="E18" s="195">
        <f t="shared" si="1"/>
        <v>77.142857142857153</v>
      </c>
      <c r="G18" s="48"/>
    </row>
    <row r="19" spans="1:7" x14ac:dyDescent="0.25">
      <c r="A19" s="236" t="s">
        <v>151</v>
      </c>
      <c r="B19" s="23">
        <v>16</v>
      </c>
      <c r="C19" s="23">
        <v>41</v>
      </c>
      <c r="D19" s="23">
        <v>57</v>
      </c>
      <c r="E19" s="195">
        <f t="shared" si="1"/>
        <v>71.929824561403507</v>
      </c>
      <c r="G19" s="48"/>
    </row>
    <row r="20" spans="1:7" x14ac:dyDescent="0.25">
      <c r="A20" s="236" t="s">
        <v>994</v>
      </c>
      <c r="B20" s="23">
        <v>176</v>
      </c>
      <c r="C20" s="23">
        <v>183</v>
      </c>
      <c r="D20" s="23">
        <v>359</v>
      </c>
      <c r="E20" s="195">
        <f t="shared" si="1"/>
        <v>50.974930362116986</v>
      </c>
      <c r="G20" s="48"/>
    </row>
    <row r="21" spans="1:7" x14ac:dyDescent="0.25">
      <c r="A21" s="17" t="s">
        <v>995</v>
      </c>
      <c r="B21" s="23">
        <v>2389</v>
      </c>
      <c r="C21" s="23">
        <v>2518</v>
      </c>
      <c r="D21" s="23">
        <v>4907</v>
      </c>
      <c r="E21" s="195">
        <f t="shared" si="1"/>
        <v>51.314448746688399</v>
      </c>
      <c r="G21" s="48"/>
    </row>
    <row r="22" spans="1:7" ht="14.45" x14ac:dyDescent="0.3">
      <c r="A22" s="133" t="s">
        <v>136</v>
      </c>
      <c r="B22" s="134">
        <v>48378</v>
      </c>
      <c r="C22" s="134">
        <v>4301</v>
      </c>
      <c r="D22" s="134">
        <v>52679</v>
      </c>
      <c r="E22" s="138">
        <v>8.1645437460847781</v>
      </c>
      <c r="G22" s="48"/>
    </row>
    <row r="23" spans="1:7" ht="14.45" x14ac:dyDescent="0.3">
      <c r="A23" s="30" t="s">
        <v>189</v>
      </c>
    </row>
    <row r="24" spans="1:7" ht="14.45" x14ac:dyDescent="0.3">
      <c r="B24" s="178"/>
      <c r="C24" s="178"/>
      <c r="D24" s="178"/>
    </row>
    <row r="25" spans="1:7" x14ac:dyDescent="0.25">
      <c r="B25" s="178"/>
      <c r="C25" s="178"/>
      <c r="D25" s="178"/>
      <c r="E25" s="178"/>
    </row>
    <row r="26" spans="1:7" x14ac:dyDescent="0.25">
      <c r="B26" s="178"/>
      <c r="C26" s="178"/>
      <c r="D26" s="178"/>
    </row>
  </sheetData>
  <sortState ref="A12:E21">
    <sortCondition ref="A12"/>
  </sortState>
  <mergeCells count="4">
    <mergeCell ref="A12:E12"/>
    <mergeCell ref="A3:E3"/>
    <mergeCell ref="A7:E7"/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N45"/>
  <sheetViews>
    <sheetView zoomScaleNormal="100" workbookViewId="0">
      <selection activeCell="E38" sqref="E38"/>
    </sheetView>
  </sheetViews>
  <sheetFormatPr defaultRowHeight="15" x14ac:dyDescent="0.25"/>
  <cols>
    <col min="1" max="1" width="42.85546875" customWidth="1"/>
  </cols>
  <sheetData>
    <row r="1" spans="1:14" ht="15.6" x14ac:dyDescent="0.3">
      <c r="A1" s="387" t="s">
        <v>1084</v>
      </c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</row>
    <row r="2" spans="1:14" ht="14.45" customHeight="1" x14ac:dyDescent="0.25">
      <c r="A2" s="388" t="s">
        <v>130</v>
      </c>
      <c r="B2" s="390" t="s">
        <v>131</v>
      </c>
      <c r="C2" s="391"/>
      <c r="D2" s="390" t="s">
        <v>132</v>
      </c>
      <c r="E2" s="391"/>
      <c r="F2" s="390" t="s">
        <v>133</v>
      </c>
      <c r="G2" s="391"/>
      <c r="H2" s="390" t="s">
        <v>134</v>
      </c>
      <c r="I2" s="391"/>
      <c r="J2" s="390" t="s">
        <v>135</v>
      </c>
      <c r="K2" s="391"/>
      <c r="L2" s="228" t="s">
        <v>136</v>
      </c>
    </row>
    <row r="3" spans="1:14" x14ac:dyDescent="0.25">
      <c r="A3" s="389"/>
      <c r="B3" s="228" t="s">
        <v>137</v>
      </c>
      <c r="C3" s="228" t="s">
        <v>138</v>
      </c>
      <c r="D3" s="228" t="s">
        <v>137</v>
      </c>
      <c r="E3" s="228" t="s">
        <v>138</v>
      </c>
      <c r="F3" s="228" t="s">
        <v>137</v>
      </c>
      <c r="G3" s="228" t="s">
        <v>138</v>
      </c>
      <c r="H3" s="228" t="s">
        <v>137</v>
      </c>
      <c r="I3" s="228" t="s">
        <v>138</v>
      </c>
      <c r="J3" s="228" t="s">
        <v>137</v>
      </c>
      <c r="K3" s="228" t="s">
        <v>138</v>
      </c>
      <c r="L3" s="228" t="s">
        <v>137</v>
      </c>
    </row>
    <row r="4" spans="1:14" ht="14.45" customHeight="1" x14ac:dyDescent="0.3">
      <c r="A4" s="383" t="s">
        <v>202</v>
      </c>
      <c r="B4" s="384"/>
      <c r="C4" s="384"/>
      <c r="D4" s="384"/>
      <c r="E4" s="384"/>
      <c r="F4" s="384"/>
      <c r="G4" s="384"/>
      <c r="H4" s="384"/>
      <c r="I4" s="384"/>
      <c r="J4" s="384"/>
      <c r="K4" s="384"/>
      <c r="L4" s="385"/>
    </row>
    <row r="5" spans="1:14" ht="14.45" x14ac:dyDescent="0.3">
      <c r="A5" s="125" t="s">
        <v>38</v>
      </c>
      <c r="B5" s="126">
        <v>204</v>
      </c>
      <c r="C5" s="127">
        <v>43.404260000000001</v>
      </c>
      <c r="D5" s="126">
        <v>260</v>
      </c>
      <c r="E5" s="127">
        <v>55.31915</v>
      </c>
      <c r="F5" s="126">
        <v>0</v>
      </c>
      <c r="G5" s="127">
        <v>0</v>
      </c>
      <c r="H5" s="126" t="s">
        <v>165</v>
      </c>
      <c r="I5" s="129">
        <v>0.21276600000000001</v>
      </c>
      <c r="J5" s="128">
        <v>5</v>
      </c>
      <c r="K5" s="129">
        <v>1.0638300000000001</v>
      </c>
      <c r="L5" s="126">
        <v>470</v>
      </c>
      <c r="M5" s="50"/>
    </row>
    <row r="6" spans="1:14" ht="14.45" x14ac:dyDescent="0.3">
      <c r="A6" s="125" t="s">
        <v>39</v>
      </c>
      <c r="B6" s="126">
        <v>77</v>
      </c>
      <c r="C6" s="127">
        <v>44.767440000000001</v>
      </c>
      <c r="D6" s="126">
        <v>94</v>
      </c>
      <c r="E6" s="127">
        <v>54.651159999999997</v>
      </c>
      <c r="F6" s="126">
        <v>0</v>
      </c>
      <c r="G6" s="127">
        <v>0</v>
      </c>
      <c r="H6" s="128">
        <v>0</v>
      </c>
      <c r="I6" s="129">
        <v>0</v>
      </c>
      <c r="J6" s="126" t="s">
        <v>165</v>
      </c>
      <c r="K6" s="129">
        <v>0.581395</v>
      </c>
      <c r="L6" s="126">
        <v>172</v>
      </c>
      <c r="N6" s="48"/>
    </row>
    <row r="7" spans="1:14" ht="14.45" x14ac:dyDescent="0.3">
      <c r="A7" s="125" t="s">
        <v>40</v>
      </c>
      <c r="B7" s="126">
        <v>176</v>
      </c>
      <c r="C7" s="127">
        <v>34.577599999999997</v>
      </c>
      <c r="D7" s="126">
        <v>324</v>
      </c>
      <c r="E7" s="127">
        <v>63.654220000000002</v>
      </c>
      <c r="F7" s="126">
        <v>0</v>
      </c>
      <c r="G7" s="127">
        <v>0</v>
      </c>
      <c r="H7" s="126">
        <v>6</v>
      </c>
      <c r="I7" s="127">
        <v>1.178782</v>
      </c>
      <c r="J7" s="126" t="s">
        <v>165</v>
      </c>
      <c r="K7" s="129">
        <v>0.589391</v>
      </c>
      <c r="L7" s="126">
        <v>509</v>
      </c>
      <c r="N7" s="48"/>
    </row>
    <row r="8" spans="1:14" ht="14.45" x14ac:dyDescent="0.3">
      <c r="A8" s="125" t="s">
        <v>188</v>
      </c>
      <c r="B8" s="130">
        <v>2586</v>
      </c>
      <c r="C8" s="127">
        <v>23.779309999999999</v>
      </c>
      <c r="D8" s="130">
        <v>8108</v>
      </c>
      <c r="E8" s="127">
        <v>74.556319999999999</v>
      </c>
      <c r="F8" s="126">
        <v>36</v>
      </c>
      <c r="G8" s="127">
        <v>0.33103399999999999</v>
      </c>
      <c r="H8" s="126">
        <v>129</v>
      </c>
      <c r="I8" s="127">
        <v>1.186207</v>
      </c>
      <c r="J8" s="126">
        <v>16</v>
      </c>
      <c r="K8" s="127">
        <v>0.14712600000000001</v>
      </c>
      <c r="L8" s="130">
        <v>10875</v>
      </c>
      <c r="N8" s="48"/>
    </row>
    <row r="9" spans="1:14" ht="14.45" x14ac:dyDescent="0.3">
      <c r="A9" s="125" t="s">
        <v>42</v>
      </c>
      <c r="B9" s="130">
        <v>15585</v>
      </c>
      <c r="C9" s="127">
        <v>38.336649999999999</v>
      </c>
      <c r="D9" s="130">
        <v>22347</v>
      </c>
      <c r="E9" s="127">
        <v>54.970109999999998</v>
      </c>
      <c r="F9" s="126">
        <v>277</v>
      </c>
      <c r="G9" s="127">
        <v>0.68137700000000001</v>
      </c>
      <c r="H9" s="130">
        <v>2388</v>
      </c>
      <c r="I9" s="127">
        <v>5.8741050000000001</v>
      </c>
      <c r="J9" s="126">
        <v>56</v>
      </c>
      <c r="K9" s="127">
        <v>0.13775100000000001</v>
      </c>
      <c r="L9" s="130">
        <v>40653</v>
      </c>
      <c r="N9" s="48"/>
    </row>
    <row r="10" spans="1:14" ht="14.45" customHeight="1" x14ac:dyDescent="0.25">
      <c r="A10" s="383" t="s">
        <v>139</v>
      </c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5"/>
      <c r="N10" s="48"/>
    </row>
    <row r="11" spans="1:14" ht="14.45" x14ac:dyDescent="0.3">
      <c r="A11" s="125" t="s">
        <v>45</v>
      </c>
      <c r="B11" s="130">
        <v>8602</v>
      </c>
      <c r="C11" s="127">
        <v>32.015779999999999</v>
      </c>
      <c r="D11" s="130">
        <v>16974</v>
      </c>
      <c r="E11" s="127">
        <v>63.175519999999999</v>
      </c>
      <c r="F11" s="126">
        <v>160</v>
      </c>
      <c r="G11" s="127">
        <v>0.59550400000000003</v>
      </c>
      <c r="H11" s="130">
        <v>1076</v>
      </c>
      <c r="I11" s="127">
        <v>4.0047639999999998</v>
      </c>
      <c r="J11" s="126">
        <v>56</v>
      </c>
      <c r="K11" s="127">
        <v>0.208426</v>
      </c>
      <c r="L11" s="130">
        <v>26868</v>
      </c>
      <c r="N11" s="48"/>
    </row>
    <row r="12" spans="1:14" ht="14.45" x14ac:dyDescent="0.3">
      <c r="A12" s="125" t="s">
        <v>44</v>
      </c>
      <c r="B12" s="130">
        <v>10026</v>
      </c>
      <c r="C12" s="127">
        <v>38.843899999999998</v>
      </c>
      <c r="D12" s="130">
        <v>14159</v>
      </c>
      <c r="E12" s="127">
        <v>54.856459999999998</v>
      </c>
      <c r="F12" s="126">
        <v>153</v>
      </c>
      <c r="G12" s="127">
        <v>0.59277100000000005</v>
      </c>
      <c r="H12" s="130">
        <v>1448</v>
      </c>
      <c r="I12" s="127">
        <v>5.6100110000000001</v>
      </c>
      <c r="J12" s="126">
        <v>25</v>
      </c>
      <c r="K12" s="127">
        <v>9.6858E-2</v>
      </c>
      <c r="L12" s="130">
        <v>25811</v>
      </c>
      <c r="N12" s="48"/>
    </row>
    <row r="13" spans="1:14" ht="14.45" customHeight="1" x14ac:dyDescent="0.25">
      <c r="A13" s="383" t="s">
        <v>140</v>
      </c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5"/>
      <c r="N13" s="48"/>
    </row>
    <row r="14" spans="1:14" ht="14.45" x14ac:dyDescent="0.3">
      <c r="A14" s="125" t="s">
        <v>47</v>
      </c>
      <c r="B14" s="130">
        <v>16221</v>
      </c>
      <c r="C14" s="127">
        <v>33.681480000000001</v>
      </c>
      <c r="D14" s="130">
        <v>29166</v>
      </c>
      <c r="E14" s="127">
        <v>60.560630000000003</v>
      </c>
      <c r="F14" s="126">
        <v>310</v>
      </c>
      <c r="G14" s="127">
        <v>0.64368800000000004</v>
      </c>
      <c r="H14" s="130">
        <v>2397</v>
      </c>
      <c r="I14" s="127">
        <v>4.9771590000000003</v>
      </c>
      <c r="J14" s="126">
        <v>66</v>
      </c>
      <c r="K14" s="127">
        <v>0.137043</v>
      </c>
      <c r="L14" s="130">
        <v>48160</v>
      </c>
      <c r="N14" s="48"/>
    </row>
    <row r="15" spans="1:14" ht="14.45" x14ac:dyDescent="0.3">
      <c r="A15" s="125" t="s">
        <v>57</v>
      </c>
      <c r="B15" s="130">
        <v>1574</v>
      </c>
      <c r="C15" s="127">
        <v>56.375360000000001</v>
      </c>
      <c r="D15" s="126">
        <v>1119</v>
      </c>
      <c r="E15" s="127">
        <v>40.078800000000001</v>
      </c>
      <c r="F15" s="126" t="s">
        <v>165</v>
      </c>
      <c r="G15" s="127">
        <v>3.5817000000000002E-2</v>
      </c>
      <c r="H15" s="126">
        <v>88</v>
      </c>
      <c r="I15" s="127">
        <v>3.1518619999999999</v>
      </c>
      <c r="J15" s="126">
        <v>10</v>
      </c>
      <c r="K15" s="127">
        <v>0.35816599999999998</v>
      </c>
      <c r="L15" s="130">
        <v>2792</v>
      </c>
      <c r="N15" s="48"/>
    </row>
    <row r="16" spans="1:14" ht="14.45" x14ac:dyDescent="0.3">
      <c r="A16" s="125" t="s">
        <v>56</v>
      </c>
      <c r="B16" s="126">
        <v>209</v>
      </c>
      <c r="C16" s="127">
        <v>48.717950000000002</v>
      </c>
      <c r="D16" s="126">
        <v>215</v>
      </c>
      <c r="E16" s="127">
        <v>50.116549999999997</v>
      </c>
      <c r="F16" s="126">
        <v>0</v>
      </c>
      <c r="G16" s="127">
        <v>0</v>
      </c>
      <c r="H16" s="126" t="s">
        <v>165</v>
      </c>
      <c r="I16" s="129">
        <v>0.93240100000000004</v>
      </c>
      <c r="J16" s="126" t="s">
        <v>165</v>
      </c>
      <c r="K16" s="129">
        <v>0.2331</v>
      </c>
      <c r="L16" s="126">
        <v>429</v>
      </c>
      <c r="N16" s="48"/>
    </row>
    <row r="17" spans="1:14" ht="14.45" x14ac:dyDescent="0.3">
      <c r="A17" s="125" t="s">
        <v>181</v>
      </c>
      <c r="B17" s="126">
        <v>228</v>
      </c>
      <c r="C17" s="127">
        <v>56.435639999999999</v>
      </c>
      <c r="D17" s="126">
        <v>169</v>
      </c>
      <c r="E17" s="127">
        <v>41.831679999999999</v>
      </c>
      <c r="F17" s="128">
        <v>0</v>
      </c>
      <c r="G17" s="129">
        <v>0</v>
      </c>
      <c r="H17" s="126">
        <v>6</v>
      </c>
      <c r="I17" s="127">
        <v>1.4851490000000001</v>
      </c>
      <c r="J17" s="126" t="s">
        <v>165</v>
      </c>
      <c r="K17" s="129">
        <v>0.247525</v>
      </c>
      <c r="L17" s="126">
        <v>404</v>
      </c>
      <c r="N17" s="48"/>
    </row>
    <row r="18" spans="1:14" ht="14.45" x14ac:dyDescent="0.3">
      <c r="A18" s="125" t="s">
        <v>48</v>
      </c>
      <c r="B18" s="126">
        <v>380</v>
      </c>
      <c r="C18" s="127">
        <v>44.340719999999997</v>
      </c>
      <c r="D18" s="126">
        <v>447</v>
      </c>
      <c r="E18" s="127">
        <v>52.15869</v>
      </c>
      <c r="F18" s="128" t="s">
        <v>165</v>
      </c>
      <c r="G18" s="129">
        <v>0.233372</v>
      </c>
      <c r="H18" s="126">
        <v>28</v>
      </c>
      <c r="I18" s="127">
        <v>3.2672110000000001</v>
      </c>
      <c r="J18" s="126">
        <v>0</v>
      </c>
      <c r="K18" s="127">
        <v>0</v>
      </c>
      <c r="L18" s="126">
        <v>857</v>
      </c>
      <c r="N18" s="48"/>
    </row>
    <row r="19" spans="1:14" ht="14.45" x14ac:dyDescent="0.3">
      <c r="A19" s="125" t="s">
        <v>182</v>
      </c>
      <c r="B19" s="126">
        <v>16</v>
      </c>
      <c r="C19" s="127">
        <v>43.24324</v>
      </c>
      <c r="D19" s="126">
        <v>17</v>
      </c>
      <c r="E19" s="127">
        <v>45.945950000000003</v>
      </c>
      <c r="F19" s="126">
        <v>0</v>
      </c>
      <c r="G19" s="127">
        <v>0</v>
      </c>
      <c r="H19" s="126" t="s">
        <v>165</v>
      </c>
      <c r="I19" s="127">
        <v>2.7027030000000001</v>
      </c>
      <c r="J19" s="126" t="s">
        <v>165</v>
      </c>
      <c r="K19" s="129">
        <v>8.1081079999999996</v>
      </c>
      <c r="L19" s="126">
        <v>37</v>
      </c>
      <c r="N19" s="48"/>
    </row>
    <row r="20" spans="1:14" ht="14.45" customHeight="1" x14ac:dyDescent="0.25">
      <c r="A20" s="383" t="s">
        <v>141</v>
      </c>
      <c r="B20" s="384"/>
      <c r="C20" s="384"/>
      <c r="D20" s="384"/>
      <c r="E20" s="384"/>
      <c r="F20" s="384"/>
      <c r="G20" s="384"/>
      <c r="H20" s="384"/>
      <c r="I20" s="384"/>
      <c r="J20" s="384"/>
      <c r="K20" s="384"/>
      <c r="L20" s="385"/>
      <c r="N20" s="48"/>
    </row>
    <row r="21" spans="1:14" ht="14.45" x14ac:dyDescent="0.3">
      <c r="A21" s="238" t="s">
        <v>989</v>
      </c>
      <c r="B21" s="130">
        <v>13237</v>
      </c>
      <c r="C21" s="127">
        <v>38.116219999999998</v>
      </c>
      <c r="D21" s="130">
        <v>19409</v>
      </c>
      <c r="E21" s="127">
        <v>55.888620000000003</v>
      </c>
      <c r="F21" s="126">
        <v>153</v>
      </c>
      <c r="G21" s="127">
        <v>0.44056699999999999</v>
      </c>
      <c r="H21" s="130">
        <v>1884</v>
      </c>
      <c r="I21" s="127">
        <v>5.4250170000000004</v>
      </c>
      <c r="J21" s="126">
        <v>45</v>
      </c>
      <c r="K21" s="127">
        <v>0.129578</v>
      </c>
      <c r="L21" s="130">
        <v>34728</v>
      </c>
      <c r="N21" s="48"/>
    </row>
    <row r="22" spans="1:14" ht="16.149999999999999" customHeight="1" x14ac:dyDescent="0.3">
      <c r="A22" s="238" t="s">
        <v>990</v>
      </c>
      <c r="B22" s="130">
        <v>4353</v>
      </c>
      <c r="C22" s="127">
        <v>29.64855</v>
      </c>
      <c r="D22" s="130">
        <v>9641</v>
      </c>
      <c r="E22" s="127">
        <v>65.665440000000004</v>
      </c>
      <c r="F22" s="126">
        <v>114</v>
      </c>
      <c r="G22" s="127">
        <v>0.77646099999999996</v>
      </c>
      <c r="H22" s="130">
        <v>545</v>
      </c>
      <c r="I22" s="127">
        <v>3.7120280000000001</v>
      </c>
      <c r="J22" s="126">
        <v>29</v>
      </c>
      <c r="K22" s="127">
        <v>0.197521</v>
      </c>
      <c r="L22" s="130">
        <v>14682</v>
      </c>
      <c r="N22" s="48"/>
    </row>
    <row r="23" spans="1:14" ht="14.45" x14ac:dyDescent="0.3">
      <c r="A23" s="238" t="s">
        <v>988</v>
      </c>
      <c r="B23" s="126">
        <v>741</v>
      </c>
      <c r="C23" s="127">
        <v>28.401689999999999</v>
      </c>
      <c r="D23" s="130">
        <v>1731</v>
      </c>
      <c r="E23" s="127">
        <v>66.347260000000006</v>
      </c>
      <c r="F23" s="126">
        <v>45</v>
      </c>
      <c r="G23" s="127">
        <v>1.724799</v>
      </c>
      <c r="H23" s="130">
        <v>85</v>
      </c>
      <c r="I23" s="127">
        <v>3.2579530000000001</v>
      </c>
      <c r="J23" s="126">
        <v>7</v>
      </c>
      <c r="K23" s="127">
        <v>0.26830199999999998</v>
      </c>
      <c r="L23" s="130">
        <v>2609</v>
      </c>
      <c r="N23" s="48"/>
    </row>
    <row r="24" spans="1:14" ht="14.45" x14ac:dyDescent="0.3">
      <c r="A24" s="125" t="s">
        <v>183</v>
      </c>
      <c r="B24" s="126">
        <v>297</v>
      </c>
      <c r="C24" s="127">
        <v>45</v>
      </c>
      <c r="D24" s="126">
        <v>352</v>
      </c>
      <c r="E24" s="127">
        <v>53.333329999999997</v>
      </c>
      <c r="F24" s="126" t="s">
        <v>165</v>
      </c>
      <c r="G24" s="127">
        <v>0.15151500000000001</v>
      </c>
      <c r="H24" s="130">
        <v>10</v>
      </c>
      <c r="I24" s="127">
        <v>1.5151520000000001</v>
      </c>
      <c r="J24" s="128">
        <v>0</v>
      </c>
      <c r="K24" s="129">
        <v>0</v>
      </c>
      <c r="L24" s="130">
        <v>660</v>
      </c>
      <c r="N24" s="48"/>
    </row>
    <row r="25" spans="1:14" ht="14.45" customHeight="1" x14ac:dyDescent="0.25">
      <c r="A25" s="383" t="s">
        <v>142</v>
      </c>
      <c r="B25" s="384"/>
      <c r="C25" s="384"/>
      <c r="D25" s="384"/>
      <c r="E25" s="384"/>
      <c r="F25" s="384"/>
      <c r="G25" s="384"/>
      <c r="H25" s="384"/>
      <c r="I25" s="384"/>
      <c r="J25" s="384"/>
      <c r="K25" s="384"/>
      <c r="L25" s="385"/>
      <c r="N25" s="48"/>
    </row>
    <row r="26" spans="1:14" ht="14.45" x14ac:dyDescent="0.3">
      <c r="A26" s="125" t="s">
        <v>184</v>
      </c>
      <c r="B26" s="130">
        <v>2567</v>
      </c>
      <c r="C26" s="127">
        <v>35.54909</v>
      </c>
      <c r="D26" s="130">
        <v>4467</v>
      </c>
      <c r="E26" s="127">
        <v>61.861240000000002</v>
      </c>
      <c r="F26" s="126">
        <v>26</v>
      </c>
      <c r="G26" s="127">
        <v>0.36006100000000002</v>
      </c>
      <c r="H26" s="130">
        <v>148</v>
      </c>
      <c r="I26" s="127">
        <v>2.0495779999999999</v>
      </c>
      <c r="J26" s="126">
        <v>13</v>
      </c>
      <c r="K26" s="127">
        <v>0.18003</v>
      </c>
      <c r="L26" s="130">
        <v>7221</v>
      </c>
      <c r="N26" s="48"/>
    </row>
    <row r="27" spans="1:14" ht="14.45" x14ac:dyDescent="0.3">
      <c r="A27" s="125" t="s">
        <v>185</v>
      </c>
      <c r="B27" s="130">
        <v>6016</v>
      </c>
      <c r="C27" s="127">
        <v>31.78528</v>
      </c>
      <c r="D27" s="130">
        <v>11891</v>
      </c>
      <c r="E27" s="127">
        <v>62.825589999999998</v>
      </c>
      <c r="F27" s="126">
        <v>131</v>
      </c>
      <c r="G27" s="127">
        <v>0.692133</v>
      </c>
      <c r="H27" s="130">
        <v>852</v>
      </c>
      <c r="I27" s="127">
        <v>4.501506</v>
      </c>
      <c r="J27" s="126">
        <v>37</v>
      </c>
      <c r="K27" s="127">
        <v>0.195488</v>
      </c>
      <c r="L27" s="130">
        <v>18927</v>
      </c>
      <c r="N27" s="48"/>
    </row>
    <row r="28" spans="1:14" x14ac:dyDescent="0.25">
      <c r="A28" s="125" t="s">
        <v>186</v>
      </c>
      <c r="B28" s="130">
        <v>1567</v>
      </c>
      <c r="C28" s="127">
        <v>20.491700000000002</v>
      </c>
      <c r="D28" s="130">
        <v>5891</v>
      </c>
      <c r="E28" s="127">
        <v>77.036749999999998</v>
      </c>
      <c r="F28" s="126">
        <v>57</v>
      </c>
      <c r="G28" s="127">
        <v>0.74539</v>
      </c>
      <c r="H28" s="130">
        <v>122</v>
      </c>
      <c r="I28" s="127">
        <v>1.595397</v>
      </c>
      <c r="J28" s="126">
        <v>10</v>
      </c>
      <c r="K28" s="127">
        <v>0.13077</v>
      </c>
      <c r="L28" s="130">
        <v>7647</v>
      </c>
      <c r="N28" s="48"/>
    </row>
    <row r="29" spans="1:14" x14ac:dyDescent="0.25">
      <c r="A29" s="125" t="s">
        <v>187</v>
      </c>
      <c r="B29" s="130">
        <v>8416</v>
      </c>
      <c r="C29" s="127">
        <v>44.93806</v>
      </c>
      <c r="D29" s="130">
        <v>8792</v>
      </c>
      <c r="E29" s="127">
        <v>46.945749999999997</v>
      </c>
      <c r="F29" s="126">
        <v>99</v>
      </c>
      <c r="G29" s="127">
        <v>0.52861999999999998</v>
      </c>
      <c r="H29" s="130">
        <v>1402</v>
      </c>
      <c r="I29" s="127">
        <v>7.4861170000000001</v>
      </c>
      <c r="J29" s="126">
        <v>19</v>
      </c>
      <c r="K29" s="127">
        <v>0.101452</v>
      </c>
      <c r="L29" s="130">
        <v>18728</v>
      </c>
      <c r="N29" s="48"/>
    </row>
    <row r="30" spans="1:14" x14ac:dyDescent="0.25">
      <c r="A30" s="125" t="s">
        <v>183</v>
      </c>
      <c r="B30" s="126">
        <v>62</v>
      </c>
      <c r="C30" s="127">
        <v>40</v>
      </c>
      <c r="D30" s="126">
        <v>91</v>
      </c>
      <c r="E30" s="127">
        <v>58.709679999999999</v>
      </c>
      <c r="F30" s="126">
        <v>0</v>
      </c>
      <c r="G30" s="127">
        <v>0</v>
      </c>
      <c r="H30" s="130">
        <v>0</v>
      </c>
      <c r="I30" s="127">
        <v>0</v>
      </c>
      <c r="J30" s="126" t="s">
        <v>165</v>
      </c>
      <c r="K30" s="129">
        <v>1.2903230000000001</v>
      </c>
      <c r="L30" s="126">
        <v>155</v>
      </c>
      <c r="N30" s="48"/>
    </row>
    <row r="31" spans="1:14" ht="14.45" customHeight="1" x14ac:dyDescent="0.25">
      <c r="A31" s="383" t="s">
        <v>143</v>
      </c>
      <c r="B31" s="384"/>
      <c r="C31" s="384"/>
      <c r="D31" s="384"/>
      <c r="E31" s="384"/>
      <c r="F31" s="384"/>
      <c r="G31" s="384"/>
      <c r="H31" s="384"/>
      <c r="I31" s="384"/>
      <c r="J31" s="384"/>
      <c r="K31" s="384"/>
      <c r="L31" s="385"/>
      <c r="N31" s="48"/>
    </row>
    <row r="32" spans="1:14" x14ac:dyDescent="0.25">
      <c r="A32" s="125" t="s">
        <v>50</v>
      </c>
      <c r="B32" s="130">
        <v>4029</v>
      </c>
      <c r="C32" s="127">
        <v>33.908430000000003</v>
      </c>
      <c r="D32" s="130">
        <v>6917</v>
      </c>
      <c r="E32" s="127">
        <v>58.214109999999998</v>
      </c>
      <c r="F32" s="126">
        <v>63</v>
      </c>
      <c r="G32" s="127">
        <v>0.53021399999999996</v>
      </c>
      <c r="H32" s="130">
        <v>858</v>
      </c>
      <c r="I32" s="127">
        <v>7.2210070000000002</v>
      </c>
      <c r="J32" s="126">
        <v>15</v>
      </c>
      <c r="K32" s="127">
        <v>0.12624099999999999</v>
      </c>
      <c r="L32" s="130">
        <v>11882</v>
      </c>
      <c r="N32" s="48"/>
    </row>
    <row r="33" spans="1:14" x14ac:dyDescent="0.25">
      <c r="A33" s="125" t="s">
        <v>51</v>
      </c>
      <c r="B33" s="130">
        <v>1729</v>
      </c>
      <c r="C33" s="127">
        <v>33.848860000000002</v>
      </c>
      <c r="D33" s="130">
        <v>3232</v>
      </c>
      <c r="E33" s="127">
        <v>63.273299999999999</v>
      </c>
      <c r="F33" s="126">
        <v>16</v>
      </c>
      <c r="G33" s="127">
        <v>0.31323400000000001</v>
      </c>
      <c r="H33" s="130">
        <v>116</v>
      </c>
      <c r="I33" s="127">
        <v>2.2709480000000002</v>
      </c>
      <c r="J33" s="126">
        <v>15</v>
      </c>
      <c r="K33" s="127">
        <v>0.293657</v>
      </c>
      <c r="L33" s="130">
        <v>5108</v>
      </c>
      <c r="N33" s="48"/>
    </row>
    <row r="34" spans="1:14" x14ac:dyDescent="0.25">
      <c r="A34" s="125" t="s">
        <v>52</v>
      </c>
      <c r="B34" s="130">
        <v>6805</v>
      </c>
      <c r="C34" s="127">
        <v>36.005290000000002</v>
      </c>
      <c r="D34" s="130">
        <v>10616</v>
      </c>
      <c r="E34" s="127">
        <v>56.169310000000003</v>
      </c>
      <c r="F34" s="126">
        <v>142</v>
      </c>
      <c r="G34" s="127">
        <v>0.75132299999999996</v>
      </c>
      <c r="H34" s="130">
        <v>1314</v>
      </c>
      <c r="I34" s="127">
        <v>6.9523809999999999</v>
      </c>
      <c r="J34" s="126">
        <v>23</v>
      </c>
      <c r="K34" s="127">
        <v>0.121693</v>
      </c>
      <c r="L34" s="130">
        <v>18900</v>
      </c>
      <c r="N34" s="48"/>
    </row>
    <row r="35" spans="1:14" x14ac:dyDescent="0.25">
      <c r="A35" s="125" t="s">
        <v>53</v>
      </c>
      <c r="B35" s="130">
        <v>3646</v>
      </c>
      <c r="C35" s="127">
        <v>38.598350000000003</v>
      </c>
      <c r="D35" s="130">
        <v>5560</v>
      </c>
      <c r="E35" s="127">
        <v>58.860889999999998</v>
      </c>
      <c r="F35" s="126">
        <v>53</v>
      </c>
      <c r="G35" s="127">
        <v>0.56108400000000003</v>
      </c>
      <c r="H35" s="130">
        <v>172</v>
      </c>
      <c r="I35" s="127">
        <v>1.8208770000000001</v>
      </c>
      <c r="J35" s="126">
        <v>15</v>
      </c>
      <c r="K35" s="127">
        <v>0.15879699999999999</v>
      </c>
      <c r="L35" s="130">
        <v>9446</v>
      </c>
      <c r="N35" s="48"/>
    </row>
    <row r="36" spans="1:14" x14ac:dyDescent="0.25">
      <c r="A36" s="125" t="s">
        <v>54</v>
      </c>
      <c r="B36" s="130">
        <v>2417</v>
      </c>
      <c r="C36" s="127">
        <v>32.992080000000001</v>
      </c>
      <c r="D36" s="130">
        <v>4795</v>
      </c>
      <c r="E36" s="127">
        <v>65.451819999999998</v>
      </c>
      <c r="F36" s="126">
        <v>39</v>
      </c>
      <c r="G36" s="127">
        <v>0.53235100000000002</v>
      </c>
      <c r="H36" s="130">
        <v>64</v>
      </c>
      <c r="I36" s="127">
        <v>0.87360099999999996</v>
      </c>
      <c r="J36" s="126">
        <v>11</v>
      </c>
      <c r="K36" s="127">
        <v>0.15015000000000001</v>
      </c>
      <c r="L36" s="130">
        <v>7326</v>
      </c>
      <c r="N36" s="48"/>
    </row>
    <row r="37" spans="1:14" x14ac:dyDescent="0.25">
      <c r="A37" s="125" t="s">
        <v>183</v>
      </c>
      <c r="B37" s="131" t="s">
        <v>165</v>
      </c>
      <c r="C37" s="132">
        <v>11.764709999999999</v>
      </c>
      <c r="D37" s="131">
        <v>13</v>
      </c>
      <c r="E37" s="132">
        <v>76.470590000000001</v>
      </c>
      <c r="F37" s="131">
        <v>0</v>
      </c>
      <c r="G37" s="132">
        <v>0</v>
      </c>
      <c r="H37" s="131">
        <v>0</v>
      </c>
      <c r="I37" s="132">
        <v>0</v>
      </c>
      <c r="J37" s="126" t="s">
        <v>165</v>
      </c>
      <c r="K37" s="132">
        <v>11.764709999999999</v>
      </c>
      <c r="L37" s="126">
        <v>17</v>
      </c>
      <c r="N37" s="48"/>
    </row>
    <row r="38" spans="1:14" x14ac:dyDescent="0.25">
      <c r="A38" s="227" t="s">
        <v>136</v>
      </c>
      <c r="B38" s="139">
        <v>18628</v>
      </c>
      <c r="C38" s="140">
        <v>35.361339999999998</v>
      </c>
      <c r="D38" s="139">
        <v>31133</v>
      </c>
      <c r="E38" s="140">
        <v>59.099449999999997</v>
      </c>
      <c r="F38" s="141">
        <v>313</v>
      </c>
      <c r="G38" s="140">
        <v>0.59416500000000005</v>
      </c>
      <c r="H38" s="139">
        <v>2524</v>
      </c>
      <c r="I38" s="140">
        <v>4.791283</v>
      </c>
      <c r="J38" s="141">
        <v>81</v>
      </c>
      <c r="K38" s="140">
        <v>0.15376100000000001</v>
      </c>
      <c r="L38" s="139">
        <v>52679</v>
      </c>
      <c r="M38" s="237"/>
      <c r="N38" s="48"/>
    </row>
    <row r="39" spans="1:14" x14ac:dyDescent="0.25">
      <c r="A39" s="237" t="s">
        <v>189</v>
      </c>
      <c r="B39" s="237"/>
      <c r="C39" s="237"/>
      <c r="D39" s="237"/>
      <c r="E39" s="237"/>
      <c r="F39" s="237"/>
      <c r="G39" s="237"/>
      <c r="H39" s="237"/>
      <c r="I39" s="237"/>
      <c r="J39" s="237"/>
      <c r="K39" s="237"/>
      <c r="L39" s="237"/>
    </row>
    <row r="40" spans="1:14" x14ac:dyDescent="0.25"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</row>
    <row r="41" spans="1:14" x14ac:dyDescent="0.25"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</row>
    <row r="42" spans="1:14" x14ac:dyDescent="0.25"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</row>
    <row r="43" spans="1:14" x14ac:dyDescent="0.25"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</row>
    <row r="44" spans="1:14" x14ac:dyDescent="0.25"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</row>
    <row r="45" spans="1:14" x14ac:dyDescent="0.25"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</row>
  </sheetData>
  <mergeCells count="13">
    <mergeCell ref="A25:L25"/>
    <mergeCell ref="A31:L31"/>
    <mergeCell ref="A2:A3"/>
    <mergeCell ref="B2:C2"/>
    <mergeCell ref="D2:E2"/>
    <mergeCell ref="F2:G2"/>
    <mergeCell ref="H2:I2"/>
    <mergeCell ref="J2:K2"/>
    <mergeCell ref="A1:L1"/>
    <mergeCell ref="A4:L4"/>
    <mergeCell ref="A10:L10"/>
    <mergeCell ref="A13:L13"/>
    <mergeCell ref="A20:L20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76"/>
  <sheetViews>
    <sheetView zoomScale="85" zoomScaleNormal="85" workbookViewId="0">
      <selection activeCell="J30" sqref="J30"/>
    </sheetView>
  </sheetViews>
  <sheetFormatPr defaultColWidth="8.85546875" defaultRowHeight="15" x14ac:dyDescent="0.25"/>
  <cols>
    <col min="1" max="1" width="12.7109375" style="12" customWidth="1"/>
    <col min="2" max="2" width="20.28515625" style="12" customWidth="1"/>
    <col min="3" max="3" width="18.140625" style="65" customWidth="1"/>
    <col min="4" max="4" width="17.140625" style="65" customWidth="1"/>
    <col min="5" max="5" width="16.85546875" style="74" bestFit="1" customWidth="1"/>
    <col min="6" max="16384" width="8.85546875" style="12"/>
  </cols>
  <sheetData>
    <row r="1" spans="1:5" ht="21.6" customHeight="1" x14ac:dyDescent="0.25">
      <c r="A1" s="392" t="s">
        <v>997</v>
      </c>
      <c r="B1" s="393"/>
      <c r="C1" s="393"/>
      <c r="D1" s="393"/>
      <c r="E1" s="394"/>
    </row>
    <row r="2" spans="1:5" s="65" customFormat="1" ht="14.45" x14ac:dyDescent="0.3">
      <c r="A2" s="259" t="s">
        <v>119</v>
      </c>
      <c r="B2" s="259" t="s">
        <v>1082</v>
      </c>
      <c r="C2" s="259" t="s">
        <v>120</v>
      </c>
      <c r="D2" s="259" t="s">
        <v>126</v>
      </c>
      <c r="E2" s="260" t="s">
        <v>127</v>
      </c>
    </row>
    <row r="3" spans="1:5" x14ac:dyDescent="0.25">
      <c r="A3" s="16">
        <v>1</v>
      </c>
      <c r="B3" s="15" t="s">
        <v>1007</v>
      </c>
      <c r="C3" s="64">
        <v>265</v>
      </c>
      <c r="D3" s="64">
        <v>55</v>
      </c>
      <c r="E3" s="72">
        <v>20.8</v>
      </c>
    </row>
    <row r="4" spans="1:5" x14ac:dyDescent="0.25">
      <c r="A4" s="16">
        <v>2</v>
      </c>
      <c r="B4" s="15" t="s">
        <v>1008</v>
      </c>
      <c r="C4" s="64">
        <v>186</v>
      </c>
      <c r="D4" s="64">
        <v>53</v>
      </c>
      <c r="E4" s="72">
        <v>28.5</v>
      </c>
    </row>
    <row r="5" spans="1:5" x14ac:dyDescent="0.25">
      <c r="A5" s="16">
        <v>3</v>
      </c>
      <c r="B5" s="15" t="s">
        <v>1009</v>
      </c>
      <c r="C5" s="64">
        <v>519</v>
      </c>
      <c r="D5" s="64">
        <v>168</v>
      </c>
      <c r="E5" s="72">
        <v>32.4</v>
      </c>
    </row>
    <row r="6" spans="1:5" x14ac:dyDescent="0.25">
      <c r="A6" s="16">
        <v>4</v>
      </c>
      <c r="B6" s="15" t="s">
        <v>1010</v>
      </c>
      <c r="C6" s="64">
        <v>154</v>
      </c>
      <c r="D6" s="64">
        <v>28</v>
      </c>
      <c r="E6" s="72">
        <v>18.2</v>
      </c>
    </row>
    <row r="7" spans="1:5" x14ac:dyDescent="0.25">
      <c r="A7" s="16">
        <v>5</v>
      </c>
      <c r="B7" s="15" t="s">
        <v>1011</v>
      </c>
      <c r="C7" s="64">
        <v>2082</v>
      </c>
      <c r="D7" s="64">
        <v>643</v>
      </c>
      <c r="E7" s="72">
        <v>30.9</v>
      </c>
    </row>
    <row r="8" spans="1:5" x14ac:dyDescent="0.25">
      <c r="A8" s="16">
        <v>6</v>
      </c>
      <c r="B8" s="15" t="s">
        <v>1012</v>
      </c>
      <c r="C8" s="64">
        <v>143</v>
      </c>
      <c r="D8" s="64">
        <v>51</v>
      </c>
      <c r="E8" s="72">
        <v>35.700000000000003</v>
      </c>
    </row>
    <row r="9" spans="1:5" x14ac:dyDescent="0.25">
      <c r="A9" s="16">
        <v>7</v>
      </c>
      <c r="B9" s="15" t="s">
        <v>1013</v>
      </c>
      <c r="C9" s="64">
        <v>213</v>
      </c>
      <c r="D9" s="64">
        <v>54</v>
      </c>
      <c r="E9" s="72">
        <v>25.4</v>
      </c>
    </row>
    <row r="10" spans="1:5" ht="14.65" customHeight="1" x14ac:dyDescent="0.25">
      <c r="A10" s="16">
        <v>8</v>
      </c>
      <c r="B10" s="15" t="s">
        <v>1014</v>
      </c>
      <c r="C10" s="64">
        <v>366</v>
      </c>
      <c r="D10" s="64">
        <v>165</v>
      </c>
      <c r="E10" s="72">
        <v>45.1</v>
      </c>
    </row>
    <row r="11" spans="1:5" ht="14.65" customHeight="1" x14ac:dyDescent="0.25">
      <c r="A11" s="16">
        <v>9</v>
      </c>
      <c r="B11" s="15" t="s">
        <v>1015</v>
      </c>
      <c r="C11" s="64">
        <v>570</v>
      </c>
      <c r="D11" s="64">
        <v>214</v>
      </c>
      <c r="E11" s="72">
        <v>37.5</v>
      </c>
    </row>
    <row r="12" spans="1:5" ht="14.65" customHeight="1" x14ac:dyDescent="0.25">
      <c r="A12" s="16">
        <v>10</v>
      </c>
      <c r="B12" s="15" t="s">
        <v>1016</v>
      </c>
      <c r="C12" s="64">
        <v>345</v>
      </c>
      <c r="D12" s="64">
        <v>134</v>
      </c>
      <c r="E12" s="72">
        <v>38.799999999999997</v>
      </c>
    </row>
    <row r="13" spans="1:5" ht="14.65" customHeight="1" x14ac:dyDescent="0.25">
      <c r="A13" s="16">
        <v>11</v>
      </c>
      <c r="B13" s="15" t="s">
        <v>1017</v>
      </c>
      <c r="C13" s="64">
        <v>532</v>
      </c>
      <c r="D13" s="64">
        <v>215</v>
      </c>
      <c r="E13" s="72">
        <v>40.4</v>
      </c>
    </row>
    <row r="14" spans="1:5" x14ac:dyDescent="0.25">
      <c r="A14" s="16">
        <v>12</v>
      </c>
      <c r="B14" s="15" t="s">
        <v>1018</v>
      </c>
      <c r="C14" s="64">
        <v>183</v>
      </c>
      <c r="D14" s="64">
        <v>80</v>
      </c>
      <c r="E14" s="72">
        <v>43.7</v>
      </c>
    </row>
    <row r="15" spans="1:5" x14ac:dyDescent="0.25">
      <c r="A15" s="16">
        <v>13</v>
      </c>
      <c r="B15" s="15" t="s">
        <v>1019</v>
      </c>
      <c r="C15" s="64">
        <v>3369</v>
      </c>
      <c r="D15" s="64">
        <v>1106</v>
      </c>
      <c r="E15" s="72">
        <v>32.799999999999997</v>
      </c>
    </row>
    <row r="16" spans="1:5" x14ac:dyDescent="0.25">
      <c r="A16" s="16">
        <v>14</v>
      </c>
      <c r="B16" s="15" t="s">
        <v>1020</v>
      </c>
      <c r="C16" s="64">
        <v>901</v>
      </c>
      <c r="D16" s="64">
        <v>403</v>
      </c>
      <c r="E16" s="72">
        <v>44.7</v>
      </c>
    </row>
    <row r="17" spans="1:5" x14ac:dyDescent="0.25">
      <c r="A17" s="16">
        <v>15</v>
      </c>
      <c r="B17" s="15" t="s">
        <v>1021</v>
      </c>
      <c r="C17" s="64">
        <v>354</v>
      </c>
      <c r="D17" s="64">
        <v>112</v>
      </c>
      <c r="E17" s="72">
        <v>31.6</v>
      </c>
    </row>
    <row r="18" spans="1:5" x14ac:dyDescent="0.25">
      <c r="A18" s="16">
        <v>16</v>
      </c>
      <c r="B18" s="15" t="s">
        <v>1022</v>
      </c>
      <c r="C18" s="64">
        <v>403</v>
      </c>
      <c r="D18" s="64">
        <v>92</v>
      </c>
      <c r="E18" s="72">
        <v>22.8</v>
      </c>
    </row>
    <row r="19" spans="1:5" x14ac:dyDescent="0.25">
      <c r="A19" s="16">
        <v>17</v>
      </c>
      <c r="B19" s="15" t="s">
        <v>1023</v>
      </c>
      <c r="C19" s="64">
        <v>361</v>
      </c>
      <c r="D19" s="64">
        <v>131</v>
      </c>
      <c r="E19" s="72">
        <v>36.299999999999997</v>
      </c>
    </row>
    <row r="20" spans="1:5" x14ac:dyDescent="0.25">
      <c r="A20" s="16">
        <v>18</v>
      </c>
      <c r="B20" s="15" t="s">
        <v>1024</v>
      </c>
      <c r="C20" s="64">
        <v>876</v>
      </c>
      <c r="D20" s="64">
        <v>281</v>
      </c>
      <c r="E20" s="72">
        <v>32.1</v>
      </c>
    </row>
    <row r="21" spans="1:5" x14ac:dyDescent="0.25">
      <c r="A21" s="16">
        <v>19</v>
      </c>
      <c r="B21" s="15" t="s">
        <v>1025</v>
      </c>
      <c r="C21" s="64">
        <v>78</v>
      </c>
      <c r="D21" s="64">
        <v>23</v>
      </c>
      <c r="E21" s="72">
        <v>29.5</v>
      </c>
    </row>
    <row r="22" spans="1:5" x14ac:dyDescent="0.25">
      <c r="A22" s="16">
        <v>20</v>
      </c>
      <c r="B22" s="15" t="s">
        <v>1026</v>
      </c>
      <c r="C22" s="64">
        <v>979</v>
      </c>
      <c r="D22" s="64">
        <v>326</v>
      </c>
      <c r="E22" s="72">
        <v>33.299999999999997</v>
      </c>
    </row>
    <row r="23" spans="1:5" x14ac:dyDescent="0.25">
      <c r="A23" s="16">
        <v>21</v>
      </c>
      <c r="B23" s="15" t="s">
        <v>1027</v>
      </c>
      <c r="C23" s="64">
        <v>115</v>
      </c>
      <c r="D23" s="64">
        <v>54</v>
      </c>
      <c r="E23" s="72">
        <v>47</v>
      </c>
    </row>
    <row r="24" spans="1:5" x14ac:dyDescent="0.25">
      <c r="A24" s="16">
        <v>22</v>
      </c>
      <c r="B24" s="15" t="s">
        <v>1028</v>
      </c>
      <c r="C24" s="64">
        <v>513</v>
      </c>
      <c r="D24" s="64">
        <v>284</v>
      </c>
      <c r="E24" s="72">
        <v>55.4</v>
      </c>
    </row>
    <row r="25" spans="1:5" x14ac:dyDescent="0.25">
      <c r="A25" s="16">
        <v>23</v>
      </c>
      <c r="B25" s="15" t="s">
        <v>1029</v>
      </c>
      <c r="C25" s="64">
        <v>324</v>
      </c>
      <c r="D25" s="64">
        <v>152</v>
      </c>
      <c r="E25" s="72">
        <v>46.9</v>
      </c>
    </row>
    <row r="26" spans="1:5" x14ac:dyDescent="0.25">
      <c r="A26" s="16">
        <v>24</v>
      </c>
      <c r="B26" s="15" t="s">
        <v>1030</v>
      </c>
      <c r="C26" s="64">
        <v>258</v>
      </c>
      <c r="D26" s="64">
        <v>94</v>
      </c>
      <c r="E26" s="72">
        <v>36.4</v>
      </c>
    </row>
    <row r="27" spans="1:5" x14ac:dyDescent="0.25">
      <c r="A27" s="16">
        <v>25</v>
      </c>
      <c r="B27" s="15" t="s">
        <v>1031</v>
      </c>
      <c r="C27" s="64">
        <v>208</v>
      </c>
      <c r="D27" s="64">
        <v>95</v>
      </c>
      <c r="E27" s="72">
        <v>45.7</v>
      </c>
    </row>
    <row r="28" spans="1:5" x14ac:dyDescent="0.25">
      <c r="A28" s="16">
        <v>26</v>
      </c>
      <c r="B28" s="15" t="s">
        <v>1032</v>
      </c>
      <c r="C28" s="64">
        <v>88</v>
      </c>
      <c r="D28" s="64">
        <v>14</v>
      </c>
      <c r="E28" s="72">
        <v>15.9</v>
      </c>
    </row>
    <row r="29" spans="1:5" x14ac:dyDescent="0.25">
      <c r="A29" s="16">
        <v>27</v>
      </c>
      <c r="B29" s="15" t="s">
        <v>1033</v>
      </c>
      <c r="C29" s="64">
        <v>228</v>
      </c>
      <c r="D29" s="64">
        <v>93</v>
      </c>
      <c r="E29" s="72">
        <v>40.799999999999997</v>
      </c>
    </row>
    <row r="30" spans="1:5" x14ac:dyDescent="0.25">
      <c r="A30" s="16">
        <v>28</v>
      </c>
      <c r="B30" s="15" t="s">
        <v>1034</v>
      </c>
      <c r="C30" s="64">
        <v>735</v>
      </c>
      <c r="D30" s="64">
        <v>264</v>
      </c>
      <c r="E30" s="72">
        <v>35.9</v>
      </c>
    </row>
    <row r="31" spans="1:5" x14ac:dyDescent="0.25">
      <c r="A31" s="16">
        <v>29</v>
      </c>
      <c r="B31" s="15" t="s">
        <v>1035</v>
      </c>
      <c r="C31" s="64">
        <v>296</v>
      </c>
      <c r="D31" s="64">
        <v>116</v>
      </c>
      <c r="E31" s="72">
        <v>39.200000000000003</v>
      </c>
    </row>
    <row r="32" spans="1:5" x14ac:dyDescent="0.25">
      <c r="A32" s="16">
        <v>30</v>
      </c>
      <c r="B32" s="15" t="s">
        <v>1036</v>
      </c>
      <c r="C32" s="64">
        <v>1447</v>
      </c>
      <c r="D32" s="64">
        <v>504</v>
      </c>
      <c r="E32" s="72">
        <v>34.799999999999997</v>
      </c>
    </row>
    <row r="33" spans="1:5" x14ac:dyDescent="0.25">
      <c r="A33" s="16">
        <v>31</v>
      </c>
      <c r="B33" s="15" t="s">
        <v>1037</v>
      </c>
      <c r="C33" s="64">
        <v>212</v>
      </c>
      <c r="D33" s="64">
        <v>90</v>
      </c>
      <c r="E33" s="72">
        <v>42.5</v>
      </c>
    </row>
    <row r="34" spans="1:5" x14ac:dyDescent="0.25">
      <c r="A34" s="16">
        <v>32</v>
      </c>
      <c r="B34" s="15" t="s">
        <v>1038</v>
      </c>
      <c r="C34" s="64">
        <v>1050</v>
      </c>
      <c r="D34" s="64">
        <v>300</v>
      </c>
      <c r="E34" s="72">
        <v>28.6</v>
      </c>
    </row>
    <row r="35" spans="1:5" x14ac:dyDescent="0.25">
      <c r="A35" s="16">
        <v>33</v>
      </c>
      <c r="B35" s="15" t="s">
        <v>1039</v>
      </c>
      <c r="C35" s="64">
        <v>142</v>
      </c>
      <c r="D35" s="64">
        <v>89</v>
      </c>
      <c r="E35" s="72">
        <v>62.7</v>
      </c>
    </row>
    <row r="36" spans="1:5" x14ac:dyDescent="0.25">
      <c r="A36" s="16">
        <v>34</v>
      </c>
      <c r="B36" s="15" t="s">
        <v>1040</v>
      </c>
      <c r="C36" s="64">
        <v>216</v>
      </c>
      <c r="D36" s="64">
        <v>82</v>
      </c>
      <c r="E36" s="72">
        <v>38</v>
      </c>
    </row>
    <row r="37" spans="1:5" x14ac:dyDescent="0.25">
      <c r="A37" s="16">
        <v>35</v>
      </c>
      <c r="B37" s="15" t="s">
        <v>1041</v>
      </c>
      <c r="C37" s="64">
        <v>342</v>
      </c>
      <c r="D37" s="64">
        <v>131</v>
      </c>
      <c r="E37" s="72">
        <v>38.299999999999997</v>
      </c>
    </row>
    <row r="38" spans="1:5" x14ac:dyDescent="0.25">
      <c r="A38" s="16">
        <v>36</v>
      </c>
      <c r="B38" s="15" t="s">
        <v>1042</v>
      </c>
      <c r="C38" s="64">
        <v>903</v>
      </c>
      <c r="D38" s="64">
        <v>287</v>
      </c>
      <c r="E38" s="72">
        <v>31.8</v>
      </c>
    </row>
    <row r="39" spans="1:5" x14ac:dyDescent="0.25">
      <c r="A39" s="16">
        <v>37</v>
      </c>
      <c r="B39" s="15" t="s">
        <v>1043</v>
      </c>
      <c r="C39" s="64">
        <v>1235</v>
      </c>
      <c r="D39" s="64">
        <v>473</v>
      </c>
      <c r="E39" s="72">
        <v>38.299999999999997</v>
      </c>
    </row>
    <row r="40" spans="1:5" x14ac:dyDescent="0.25">
      <c r="A40" s="16">
        <v>38</v>
      </c>
      <c r="B40" s="15" t="s">
        <v>1044</v>
      </c>
      <c r="C40" s="64">
        <v>545</v>
      </c>
      <c r="D40" s="64">
        <v>171</v>
      </c>
      <c r="E40" s="72">
        <v>31.4</v>
      </c>
    </row>
    <row r="41" spans="1:5" x14ac:dyDescent="0.25">
      <c r="A41" s="16">
        <v>39</v>
      </c>
      <c r="B41" s="15" t="s">
        <v>1045</v>
      </c>
      <c r="C41" s="64">
        <v>194</v>
      </c>
      <c r="D41" s="64">
        <v>60</v>
      </c>
      <c r="E41" s="72">
        <v>30.9</v>
      </c>
    </row>
    <row r="42" spans="1:5" x14ac:dyDescent="0.25">
      <c r="A42" s="16">
        <v>40</v>
      </c>
      <c r="B42" s="15" t="s">
        <v>1046</v>
      </c>
      <c r="C42" s="64">
        <v>48</v>
      </c>
      <c r="D42" s="64">
        <v>22</v>
      </c>
      <c r="E42" s="72">
        <v>45.8</v>
      </c>
    </row>
    <row r="43" spans="1:5" x14ac:dyDescent="0.25">
      <c r="A43" s="16">
        <v>41</v>
      </c>
      <c r="B43" s="15" t="s">
        <v>1047</v>
      </c>
      <c r="C43" s="64">
        <v>8391</v>
      </c>
      <c r="D43" s="64">
        <v>3345</v>
      </c>
      <c r="E43" s="72">
        <v>39.9</v>
      </c>
    </row>
    <row r="44" spans="1:5" x14ac:dyDescent="0.25">
      <c r="A44" s="16">
        <v>42</v>
      </c>
      <c r="B44" s="15" t="s">
        <v>1048</v>
      </c>
      <c r="C44" s="64">
        <v>456</v>
      </c>
      <c r="D44" s="64">
        <v>193</v>
      </c>
      <c r="E44" s="72">
        <v>42.3</v>
      </c>
    </row>
    <row r="45" spans="1:5" x14ac:dyDescent="0.25">
      <c r="A45" s="16">
        <v>43</v>
      </c>
      <c r="B45" s="15" t="s">
        <v>1049</v>
      </c>
      <c r="C45" s="64">
        <v>392</v>
      </c>
      <c r="D45" s="64">
        <v>135</v>
      </c>
      <c r="E45" s="72">
        <v>34.4</v>
      </c>
    </row>
    <row r="46" spans="1:5" x14ac:dyDescent="0.25">
      <c r="A46" s="16">
        <v>44</v>
      </c>
      <c r="B46" s="15" t="s">
        <v>1050</v>
      </c>
      <c r="C46" s="64">
        <v>484</v>
      </c>
      <c r="D46" s="64">
        <v>99</v>
      </c>
      <c r="E46" s="72">
        <v>20.5</v>
      </c>
    </row>
    <row r="47" spans="1:5" x14ac:dyDescent="0.25">
      <c r="A47" s="16">
        <v>45</v>
      </c>
      <c r="B47" s="15" t="s">
        <v>1051</v>
      </c>
      <c r="C47" s="64">
        <v>1415</v>
      </c>
      <c r="D47" s="64">
        <v>494</v>
      </c>
      <c r="E47" s="72">
        <v>34.9</v>
      </c>
    </row>
    <row r="48" spans="1:5" x14ac:dyDescent="0.25">
      <c r="A48" s="16">
        <v>46</v>
      </c>
      <c r="B48" s="15" t="s">
        <v>1052</v>
      </c>
      <c r="C48" s="64">
        <v>777</v>
      </c>
      <c r="D48" s="64">
        <v>260</v>
      </c>
      <c r="E48" s="72">
        <v>33.5</v>
      </c>
    </row>
    <row r="49" spans="1:5" x14ac:dyDescent="0.25">
      <c r="A49" s="16">
        <v>47</v>
      </c>
      <c r="B49" s="15" t="s">
        <v>1053</v>
      </c>
      <c r="C49" s="64">
        <v>61</v>
      </c>
      <c r="D49" s="64">
        <v>24</v>
      </c>
      <c r="E49" s="72">
        <v>39.299999999999997</v>
      </c>
    </row>
    <row r="50" spans="1:5" x14ac:dyDescent="0.25">
      <c r="A50" s="16">
        <v>48</v>
      </c>
      <c r="B50" s="15" t="s">
        <v>1054</v>
      </c>
      <c r="C50" s="64">
        <v>322</v>
      </c>
      <c r="D50" s="64">
        <v>132</v>
      </c>
      <c r="E50" s="72">
        <v>41</v>
      </c>
    </row>
    <row r="51" spans="1:5" x14ac:dyDescent="0.25">
      <c r="A51" s="16">
        <v>49</v>
      </c>
      <c r="B51" s="15" t="s">
        <v>1055</v>
      </c>
      <c r="C51" s="64">
        <v>477</v>
      </c>
      <c r="D51" s="64">
        <v>129</v>
      </c>
      <c r="E51" s="72">
        <v>27</v>
      </c>
    </row>
    <row r="52" spans="1:5" x14ac:dyDescent="0.25">
      <c r="A52" s="16">
        <v>50</v>
      </c>
      <c r="B52" s="15" t="s">
        <v>1056</v>
      </c>
      <c r="C52" s="64">
        <v>536</v>
      </c>
      <c r="D52" s="64">
        <v>219</v>
      </c>
      <c r="E52" s="72">
        <v>40.9</v>
      </c>
    </row>
    <row r="53" spans="1:5" x14ac:dyDescent="0.25">
      <c r="A53" s="16">
        <v>51</v>
      </c>
      <c r="B53" s="15" t="s">
        <v>1057</v>
      </c>
      <c r="C53" s="64">
        <v>184</v>
      </c>
      <c r="D53" s="64">
        <v>59</v>
      </c>
      <c r="E53" s="72">
        <v>32.1</v>
      </c>
    </row>
    <row r="54" spans="1:5" x14ac:dyDescent="0.25">
      <c r="A54" s="16">
        <v>52</v>
      </c>
      <c r="B54" s="15" t="s">
        <v>1058</v>
      </c>
      <c r="C54" s="64">
        <v>1878</v>
      </c>
      <c r="D54" s="64">
        <v>717</v>
      </c>
      <c r="E54" s="72">
        <v>38.200000000000003</v>
      </c>
    </row>
    <row r="55" spans="1:5" x14ac:dyDescent="0.25">
      <c r="A55" s="16">
        <v>53</v>
      </c>
      <c r="B55" s="15" t="s">
        <v>1059</v>
      </c>
      <c r="C55" s="64">
        <v>199</v>
      </c>
      <c r="D55" s="64">
        <v>88</v>
      </c>
      <c r="E55" s="72">
        <v>44.2</v>
      </c>
    </row>
    <row r="56" spans="1:5" x14ac:dyDescent="0.25">
      <c r="A56" s="16">
        <v>54</v>
      </c>
      <c r="B56" s="15" t="s">
        <v>1060</v>
      </c>
      <c r="C56" s="64">
        <v>1547</v>
      </c>
      <c r="D56" s="64">
        <v>546</v>
      </c>
      <c r="E56" s="72">
        <v>35.299999999999997</v>
      </c>
    </row>
    <row r="57" spans="1:5" x14ac:dyDescent="0.25">
      <c r="A57" s="16">
        <v>55</v>
      </c>
      <c r="B57" s="15" t="s">
        <v>1061</v>
      </c>
      <c r="C57" s="64">
        <v>159</v>
      </c>
      <c r="D57" s="64">
        <v>48</v>
      </c>
      <c r="E57" s="72">
        <v>30.2</v>
      </c>
    </row>
    <row r="58" spans="1:5" x14ac:dyDescent="0.25">
      <c r="A58" s="16">
        <v>56</v>
      </c>
      <c r="B58" s="15" t="s">
        <v>1062</v>
      </c>
      <c r="C58" s="64">
        <v>624</v>
      </c>
      <c r="D58" s="64">
        <v>210</v>
      </c>
      <c r="E58" s="72">
        <v>33.700000000000003</v>
      </c>
    </row>
    <row r="59" spans="1:5" x14ac:dyDescent="0.25">
      <c r="A59" s="16">
        <v>57</v>
      </c>
      <c r="B59" s="15" t="s">
        <v>1063</v>
      </c>
      <c r="C59" s="64">
        <v>663</v>
      </c>
      <c r="D59" s="64">
        <v>253</v>
      </c>
      <c r="E59" s="72">
        <v>38.200000000000003</v>
      </c>
    </row>
    <row r="60" spans="1:5" x14ac:dyDescent="0.25">
      <c r="A60" s="16">
        <v>58</v>
      </c>
      <c r="B60" s="15" t="s">
        <v>1064</v>
      </c>
      <c r="C60" s="64">
        <v>204</v>
      </c>
      <c r="D60" s="64">
        <v>69</v>
      </c>
      <c r="E60" s="72">
        <v>33.799999999999997</v>
      </c>
    </row>
    <row r="61" spans="1:5" x14ac:dyDescent="0.25">
      <c r="A61" s="16">
        <v>59</v>
      </c>
      <c r="B61" s="15" t="s">
        <v>1065</v>
      </c>
      <c r="C61" s="64">
        <v>479</v>
      </c>
      <c r="D61" s="64">
        <v>190</v>
      </c>
      <c r="E61" s="72">
        <v>39.700000000000003</v>
      </c>
    </row>
    <row r="62" spans="1:5" x14ac:dyDescent="0.25">
      <c r="A62" s="16">
        <v>60</v>
      </c>
      <c r="B62" s="15" t="s">
        <v>1066</v>
      </c>
      <c r="C62" s="64">
        <v>1096</v>
      </c>
      <c r="D62" s="64">
        <v>379</v>
      </c>
      <c r="E62" s="72">
        <v>34.6</v>
      </c>
    </row>
    <row r="63" spans="1:5" x14ac:dyDescent="0.25">
      <c r="A63" s="16">
        <v>61</v>
      </c>
      <c r="B63" s="15" t="s">
        <v>1067</v>
      </c>
      <c r="C63" s="64">
        <v>190</v>
      </c>
      <c r="D63" s="64">
        <v>87</v>
      </c>
      <c r="E63" s="72">
        <v>45.8</v>
      </c>
    </row>
    <row r="64" spans="1:5" x14ac:dyDescent="0.25">
      <c r="A64" s="16">
        <v>62</v>
      </c>
      <c r="B64" s="15" t="s">
        <v>1068</v>
      </c>
      <c r="C64" s="64">
        <v>311</v>
      </c>
      <c r="D64" s="64">
        <v>110</v>
      </c>
      <c r="E64" s="72">
        <v>35.4</v>
      </c>
    </row>
    <row r="65" spans="1:5" x14ac:dyDescent="0.25">
      <c r="A65" s="16">
        <v>63</v>
      </c>
      <c r="B65" s="15" t="s">
        <v>1069</v>
      </c>
      <c r="C65" s="64">
        <v>304</v>
      </c>
      <c r="D65" s="64">
        <v>164</v>
      </c>
      <c r="E65" s="72">
        <v>53.9</v>
      </c>
    </row>
    <row r="66" spans="1:5" x14ac:dyDescent="0.25">
      <c r="A66" s="16">
        <v>64</v>
      </c>
      <c r="B66" s="15" t="s">
        <v>1070</v>
      </c>
      <c r="C66" s="64">
        <v>281</v>
      </c>
      <c r="D66" s="64">
        <v>73</v>
      </c>
      <c r="E66" s="72">
        <v>26</v>
      </c>
    </row>
    <row r="67" spans="1:5" x14ac:dyDescent="0.25">
      <c r="A67" s="16">
        <v>65</v>
      </c>
      <c r="B67" s="15" t="s">
        <v>1071</v>
      </c>
      <c r="C67" s="64">
        <v>962</v>
      </c>
      <c r="D67" s="64">
        <v>279</v>
      </c>
      <c r="E67" s="72">
        <v>29</v>
      </c>
    </row>
    <row r="68" spans="1:5" x14ac:dyDescent="0.25">
      <c r="A68" s="16">
        <v>66</v>
      </c>
      <c r="B68" s="15" t="s">
        <v>1072</v>
      </c>
      <c r="C68" s="64">
        <v>208</v>
      </c>
      <c r="D68" s="64">
        <v>53</v>
      </c>
      <c r="E68" s="72">
        <v>25.5</v>
      </c>
    </row>
    <row r="69" spans="1:5" x14ac:dyDescent="0.25">
      <c r="A69" s="16">
        <v>67</v>
      </c>
      <c r="B69" s="15" t="s">
        <v>1073</v>
      </c>
      <c r="C69" s="64">
        <v>1222</v>
      </c>
      <c r="D69" s="64">
        <v>438</v>
      </c>
      <c r="E69" s="72">
        <v>35.799999999999997</v>
      </c>
    </row>
    <row r="70" spans="1:5" x14ac:dyDescent="0.25">
      <c r="A70" s="16">
        <v>68</v>
      </c>
      <c r="B70" s="15" t="s">
        <v>1074</v>
      </c>
      <c r="C70" s="64">
        <v>3488</v>
      </c>
      <c r="D70" s="64">
        <v>998</v>
      </c>
      <c r="E70" s="72">
        <v>28.6</v>
      </c>
    </row>
    <row r="71" spans="1:5" x14ac:dyDescent="0.25">
      <c r="A71" s="16">
        <v>69</v>
      </c>
      <c r="B71" s="15" t="s">
        <v>1075</v>
      </c>
      <c r="C71" s="64">
        <v>777</v>
      </c>
      <c r="D71" s="64">
        <v>296</v>
      </c>
      <c r="E71" s="72">
        <v>38.1</v>
      </c>
    </row>
    <row r="72" spans="1:5" x14ac:dyDescent="0.25">
      <c r="A72" s="16">
        <v>70</v>
      </c>
      <c r="B72" s="15" t="s">
        <v>1076</v>
      </c>
      <c r="C72" s="64">
        <v>288</v>
      </c>
      <c r="D72" s="64">
        <v>95</v>
      </c>
      <c r="E72" s="72">
        <v>33</v>
      </c>
    </row>
    <row r="73" spans="1:5" x14ac:dyDescent="0.25">
      <c r="A73" s="16">
        <v>71</v>
      </c>
      <c r="B73" s="15" t="s">
        <v>1077</v>
      </c>
      <c r="C73" s="64">
        <v>1494</v>
      </c>
      <c r="D73" s="64">
        <v>470</v>
      </c>
      <c r="E73" s="72">
        <v>31.5</v>
      </c>
    </row>
    <row r="74" spans="1:5" x14ac:dyDescent="0.25">
      <c r="A74" s="16">
        <v>72</v>
      </c>
      <c r="B74" s="15" t="s">
        <v>1078</v>
      </c>
      <c r="C74" s="64">
        <v>815</v>
      </c>
      <c r="D74" s="64">
        <v>265</v>
      </c>
      <c r="E74" s="72">
        <v>32.5</v>
      </c>
    </row>
    <row r="75" spans="1:5" x14ac:dyDescent="0.25">
      <c r="A75" s="20">
        <v>99</v>
      </c>
      <c r="B75" s="21" t="s">
        <v>31</v>
      </c>
      <c r="C75" s="76">
        <v>8</v>
      </c>
      <c r="D75" s="54" t="s">
        <v>165</v>
      </c>
      <c r="E75" s="77" t="s">
        <v>125</v>
      </c>
    </row>
    <row r="76" spans="1:5" x14ac:dyDescent="0.25">
      <c r="A76" s="30" t="s">
        <v>189</v>
      </c>
      <c r="C76" s="75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E76"/>
  <sheetViews>
    <sheetView zoomScale="85" zoomScaleNormal="85" workbookViewId="0">
      <selection activeCell="L30" sqref="L30"/>
    </sheetView>
  </sheetViews>
  <sheetFormatPr defaultColWidth="8.85546875" defaultRowHeight="15" x14ac:dyDescent="0.25"/>
  <cols>
    <col min="1" max="1" width="16.7109375" style="12" customWidth="1"/>
    <col min="2" max="2" width="22.28515625" style="12" customWidth="1"/>
    <col min="3" max="3" width="18.140625" style="75" customWidth="1"/>
    <col min="4" max="4" width="20.42578125" style="75" customWidth="1"/>
    <col min="5" max="5" width="20.5703125" style="74" bestFit="1" customWidth="1"/>
    <col min="6" max="16384" width="8.85546875" style="12"/>
  </cols>
  <sheetData>
    <row r="1" spans="1:5" ht="21.6" customHeight="1" x14ac:dyDescent="0.25">
      <c r="A1" s="392" t="s">
        <v>998</v>
      </c>
      <c r="B1" s="393"/>
      <c r="C1" s="393"/>
      <c r="D1" s="393"/>
      <c r="E1" s="394"/>
    </row>
    <row r="2" spans="1:5" s="65" customFormat="1" ht="14.45" x14ac:dyDescent="0.3">
      <c r="A2" s="81" t="s">
        <v>119</v>
      </c>
      <c r="B2" s="81" t="s">
        <v>1082</v>
      </c>
      <c r="C2" s="121" t="s">
        <v>120</v>
      </c>
      <c r="D2" s="121" t="s">
        <v>128</v>
      </c>
      <c r="E2" s="83" t="s">
        <v>129</v>
      </c>
    </row>
    <row r="3" spans="1:5" x14ac:dyDescent="0.25">
      <c r="A3" s="16">
        <v>1</v>
      </c>
      <c r="B3" s="15" t="s">
        <v>1007</v>
      </c>
      <c r="C3" s="64">
        <v>265</v>
      </c>
      <c r="D3" s="64">
        <v>200</v>
      </c>
      <c r="E3" s="72">
        <v>75.5</v>
      </c>
    </row>
    <row r="4" spans="1:5" x14ac:dyDescent="0.25">
      <c r="A4" s="16">
        <v>2</v>
      </c>
      <c r="B4" s="15" t="s">
        <v>1008</v>
      </c>
      <c r="C4" s="64">
        <v>186</v>
      </c>
      <c r="D4" s="64">
        <v>132</v>
      </c>
      <c r="E4" s="72">
        <v>71</v>
      </c>
    </row>
    <row r="5" spans="1:5" x14ac:dyDescent="0.25">
      <c r="A5" s="16">
        <v>3</v>
      </c>
      <c r="B5" s="15" t="s">
        <v>1009</v>
      </c>
      <c r="C5" s="64">
        <v>519</v>
      </c>
      <c r="D5" s="64">
        <v>350</v>
      </c>
      <c r="E5" s="72">
        <v>67.400000000000006</v>
      </c>
    </row>
    <row r="6" spans="1:5" x14ac:dyDescent="0.25">
      <c r="A6" s="16">
        <v>4</v>
      </c>
      <c r="B6" s="15" t="s">
        <v>1010</v>
      </c>
      <c r="C6" s="64">
        <v>154</v>
      </c>
      <c r="D6" s="64">
        <v>125</v>
      </c>
      <c r="E6" s="72">
        <v>81.2</v>
      </c>
    </row>
    <row r="7" spans="1:5" x14ac:dyDescent="0.25">
      <c r="A7" s="16">
        <v>5</v>
      </c>
      <c r="B7" s="15" t="s">
        <v>1011</v>
      </c>
      <c r="C7" s="64">
        <v>2082</v>
      </c>
      <c r="D7" s="64">
        <v>1108</v>
      </c>
      <c r="E7" s="72">
        <v>53.2</v>
      </c>
    </row>
    <row r="8" spans="1:5" x14ac:dyDescent="0.25">
      <c r="A8" s="16">
        <v>6</v>
      </c>
      <c r="B8" s="15" t="s">
        <v>1012</v>
      </c>
      <c r="C8" s="64">
        <v>143</v>
      </c>
      <c r="D8" s="64">
        <v>87</v>
      </c>
      <c r="E8" s="72">
        <v>60.8</v>
      </c>
    </row>
    <row r="9" spans="1:5" ht="14.45" x14ac:dyDescent="0.3">
      <c r="A9" s="16">
        <v>7</v>
      </c>
      <c r="B9" s="15" t="s">
        <v>1013</v>
      </c>
      <c r="C9" s="64">
        <v>213</v>
      </c>
      <c r="D9" s="64">
        <v>158</v>
      </c>
      <c r="E9" s="72">
        <v>74.2</v>
      </c>
    </row>
    <row r="10" spans="1:5" ht="14.65" customHeight="1" x14ac:dyDescent="0.25">
      <c r="A10" s="16">
        <v>8</v>
      </c>
      <c r="B10" s="15" t="s">
        <v>1014</v>
      </c>
      <c r="C10" s="64">
        <v>366</v>
      </c>
      <c r="D10" s="64">
        <v>182</v>
      </c>
      <c r="E10" s="72">
        <v>49.7</v>
      </c>
    </row>
    <row r="11" spans="1:5" ht="14.65" customHeight="1" x14ac:dyDescent="0.25">
      <c r="A11" s="16">
        <v>9</v>
      </c>
      <c r="B11" s="15" t="s">
        <v>1015</v>
      </c>
      <c r="C11" s="64">
        <v>570</v>
      </c>
      <c r="D11" s="64">
        <v>347</v>
      </c>
      <c r="E11" s="72">
        <v>60.9</v>
      </c>
    </row>
    <row r="12" spans="1:5" ht="14.65" customHeight="1" x14ac:dyDescent="0.25">
      <c r="A12" s="16">
        <v>10</v>
      </c>
      <c r="B12" s="15" t="s">
        <v>1016</v>
      </c>
      <c r="C12" s="64">
        <v>345</v>
      </c>
      <c r="D12" s="64">
        <v>207</v>
      </c>
      <c r="E12" s="72">
        <v>60</v>
      </c>
    </row>
    <row r="13" spans="1:5" ht="14.65" customHeight="1" x14ac:dyDescent="0.25">
      <c r="A13" s="16">
        <v>11</v>
      </c>
      <c r="B13" s="15" t="s">
        <v>1017</v>
      </c>
      <c r="C13" s="64">
        <v>532</v>
      </c>
      <c r="D13" s="64">
        <v>311</v>
      </c>
      <c r="E13" s="72">
        <v>58.5</v>
      </c>
    </row>
    <row r="14" spans="1:5" x14ac:dyDescent="0.25">
      <c r="A14" s="16">
        <v>12</v>
      </c>
      <c r="B14" s="15" t="s">
        <v>1018</v>
      </c>
      <c r="C14" s="64">
        <v>183</v>
      </c>
      <c r="D14" s="64">
        <v>100</v>
      </c>
      <c r="E14" s="72">
        <v>54.6</v>
      </c>
    </row>
    <row r="15" spans="1:5" x14ac:dyDescent="0.25">
      <c r="A15" s="16">
        <v>13</v>
      </c>
      <c r="B15" s="15" t="s">
        <v>1019</v>
      </c>
      <c r="C15" s="64">
        <v>3369</v>
      </c>
      <c r="D15" s="64">
        <v>2142</v>
      </c>
      <c r="E15" s="72">
        <v>63.6</v>
      </c>
    </row>
    <row r="16" spans="1:5" x14ac:dyDescent="0.25">
      <c r="A16" s="16">
        <v>14</v>
      </c>
      <c r="B16" s="15" t="s">
        <v>1020</v>
      </c>
      <c r="C16" s="64">
        <v>901</v>
      </c>
      <c r="D16" s="64">
        <v>478</v>
      </c>
      <c r="E16" s="72">
        <v>53.1</v>
      </c>
    </row>
    <row r="17" spans="1:5" x14ac:dyDescent="0.25">
      <c r="A17" s="16">
        <v>15</v>
      </c>
      <c r="B17" s="15" t="s">
        <v>1021</v>
      </c>
      <c r="C17" s="64">
        <v>354</v>
      </c>
      <c r="D17" s="64">
        <v>222</v>
      </c>
      <c r="E17" s="72">
        <v>62.7</v>
      </c>
    </row>
    <row r="18" spans="1:5" x14ac:dyDescent="0.25">
      <c r="A18" s="16">
        <v>16</v>
      </c>
      <c r="B18" s="15" t="s">
        <v>1022</v>
      </c>
      <c r="C18" s="64">
        <v>403</v>
      </c>
      <c r="D18" s="64">
        <v>309</v>
      </c>
      <c r="E18" s="72">
        <v>76.7</v>
      </c>
    </row>
    <row r="19" spans="1:5" x14ac:dyDescent="0.25">
      <c r="A19" s="16">
        <v>17</v>
      </c>
      <c r="B19" s="15" t="s">
        <v>1023</v>
      </c>
      <c r="C19" s="64">
        <v>361</v>
      </c>
      <c r="D19" s="64">
        <v>225</v>
      </c>
      <c r="E19" s="72">
        <v>62.3</v>
      </c>
    </row>
    <row r="20" spans="1:5" x14ac:dyDescent="0.25">
      <c r="A20" s="16">
        <v>18</v>
      </c>
      <c r="B20" s="15" t="s">
        <v>1024</v>
      </c>
      <c r="C20" s="64">
        <v>876</v>
      </c>
      <c r="D20" s="64">
        <v>582</v>
      </c>
      <c r="E20" s="72">
        <v>66.400000000000006</v>
      </c>
    </row>
    <row r="21" spans="1:5" x14ac:dyDescent="0.25">
      <c r="A21" s="16">
        <v>19</v>
      </c>
      <c r="B21" s="15" t="s">
        <v>1025</v>
      </c>
      <c r="C21" s="64">
        <v>78</v>
      </c>
      <c r="D21" s="64">
        <v>52</v>
      </c>
      <c r="E21" s="72">
        <v>66.7</v>
      </c>
    </row>
    <row r="22" spans="1:5" x14ac:dyDescent="0.25">
      <c r="A22" s="16">
        <v>20</v>
      </c>
      <c r="B22" s="15" t="s">
        <v>1026</v>
      </c>
      <c r="C22" s="64">
        <v>979</v>
      </c>
      <c r="D22" s="64">
        <v>571</v>
      </c>
      <c r="E22" s="72">
        <v>58.3</v>
      </c>
    </row>
    <row r="23" spans="1:5" x14ac:dyDescent="0.25">
      <c r="A23" s="16">
        <v>21</v>
      </c>
      <c r="B23" s="15" t="s">
        <v>1027</v>
      </c>
      <c r="C23" s="64">
        <v>115</v>
      </c>
      <c r="D23" s="64">
        <v>60</v>
      </c>
      <c r="E23" s="72">
        <v>52.2</v>
      </c>
    </row>
    <row r="24" spans="1:5" x14ac:dyDescent="0.25">
      <c r="A24" s="16">
        <v>22</v>
      </c>
      <c r="B24" s="15" t="s">
        <v>1028</v>
      </c>
      <c r="C24" s="64">
        <v>513</v>
      </c>
      <c r="D24" s="64">
        <v>225</v>
      </c>
      <c r="E24" s="72">
        <v>43.9</v>
      </c>
    </row>
    <row r="25" spans="1:5" x14ac:dyDescent="0.25">
      <c r="A25" s="16">
        <v>23</v>
      </c>
      <c r="B25" s="15" t="s">
        <v>1029</v>
      </c>
      <c r="C25" s="64">
        <v>324</v>
      </c>
      <c r="D25" s="64">
        <v>168</v>
      </c>
      <c r="E25" s="72">
        <v>51.9</v>
      </c>
    </row>
    <row r="26" spans="1:5" x14ac:dyDescent="0.25">
      <c r="A26" s="16">
        <v>24</v>
      </c>
      <c r="B26" s="15" t="s">
        <v>1030</v>
      </c>
      <c r="C26" s="64">
        <v>258</v>
      </c>
      <c r="D26" s="64">
        <v>160</v>
      </c>
      <c r="E26" s="72">
        <v>62</v>
      </c>
    </row>
    <row r="27" spans="1:5" x14ac:dyDescent="0.25">
      <c r="A27" s="16">
        <v>25</v>
      </c>
      <c r="B27" s="15" t="s">
        <v>1031</v>
      </c>
      <c r="C27" s="64">
        <v>208</v>
      </c>
      <c r="D27" s="64">
        <v>112</v>
      </c>
      <c r="E27" s="72">
        <v>53.8</v>
      </c>
    </row>
    <row r="28" spans="1:5" x14ac:dyDescent="0.25">
      <c r="A28" s="16">
        <v>26</v>
      </c>
      <c r="B28" s="15" t="s">
        <v>1032</v>
      </c>
      <c r="C28" s="64">
        <v>88</v>
      </c>
      <c r="D28" s="64">
        <v>73</v>
      </c>
      <c r="E28" s="72">
        <v>83</v>
      </c>
    </row>
    <row r="29" spans="1:5" x14ac:dyDescent="0.25">
      <c r="A29" s="16">
        <v>27</v>
      </c>
      <c r="B29" s="15" t="s">
        <v>1033</v>
      </c>
      <c r="C29" s="64">
        <v>228</v>
      </c>
      <c r="D29" s="64">
        <v>132</v>
      </c>
      <c r="E29" s="72">
        <v>57.9</v>
      </c>
    </row>
    <row r="30" spans="1:5" x14ac:dyDescent="0.25">
      <c r="A30" s="16">
        <v>28</v>
      </c>
      <c r="B30" s="15" t="s">
        <v>1034</v>
      </c>
      <c r="C30" s="64">
        <v>735</v>
      </c>
      <c r="D30" s="64">
        <v>456</v>
      </c>
      <c r="E30" s="72">
        <v>62</v>
      </c>
    </row>
    <row r="31" spans="1:5" x14ac:dyDescent="0.25">
      <c r="A31" s="16">
        <v>29</v>
      </c>
      <c r="B31" s="15" t="s">
        <v>1035</v>
      </c>
      <c r="C31" s="64">
        <v>296</v>
      </c>
      <c r="D31" s="64">
        <v>176</v>
      </c>
      <c r="E31" s="72">
        <v>59.5</v>
      </c>
    </row>
    <row r="32" spans="1:5" x14ac:dyDescent="0.25">
      <c r="A32" s="16">
        <v>30</v>
      </c>
      <c r="B32" s="15" t="s">
        <v>1036</v>
      </c>
      <c r="C32" s="64">
        <v>1447</v>
      </c>
      <c r="D32" s="64">
        <v>840</v>
      </c>
      <c r="E32" s="72">
        <v>58.1</v>
      </c>
    </row>
    <row r="33" spans="1:5" x14ac:dyDescent="0.25">
      <c r="A33" s="16">
        <v>31</v>
      </c>
      <c r="B33" s="15" t="s">
        <v>1037</v>
      </c>
      <c r="C33" s="64">
        <v>212</v>
      </c>
      <c r="D33" s="64">
        <v>95</v>
      </c>
      <c r="E33" s="72">
        <v>44.8</v>
      </c>
    </row>
    <row r="34" spans="1:5" x14ac:dyDescent="0.25">
      <c r="A34" s="16">
        <v>32</v>
      </c>
      <c r="B34" s="15" t="s">
        <v>1038</v>
      </c>
      <c r="C34" s="64">
        <v>1050</v>
      </c>
      <c r="D34" s="64">
        <v>701</v>
      </c>
      <c r="E34" s="72">
        <v>66.8</v>
      </c>
    </row>
    <row r="35" spans="1:5" x14ac:dyDescent="0.25">
      <c r="A35" s="16">
        <v>33</v>
      </c>
      <c r="B35" s="15" t="s">
        <v>1039</v>
      </c>
      <c r="C35" s="64">
        <v>142</v>
      </c>
      <c r="D35" s="64">
        <v>51</v>
      </c>
      <c r="E35" s="72">
        <v>35.9</v>
      </c>
    </row>
    <row r="36" spans="1:5" x14ac:dyDescent="0.25">
      <c r="A36" s="16">
        <v>34</v>
      </c>
      <c r="B36" s="15" t="s">
        <v>1040</v>
      </c>
      <c r="C36" s="64">
        <v>216</v>
      </c>
      <c r="D36" s="64">
        <v>125</v>
      </c>
      <c r="E36" s="72">
        <v>57.9</v>
      </c>
    </row>
    <row r="37" spans="1:5" x14ac:dyDescent="0.25">
      <c r="A37" s="16">
        <v>35</v>
      </c>
      <c r="B37" s="15" t="s">
        <v>1041</v>
      </c>
      <c r="C37" s="64">
        <v>342</v>
      </c>
      <c r="D37" s="64">
        <v>205</v>
      </c>
      <c r="E37" s="72">
        <v>59.9</v>
      </c>
    </row>
    <row r="38" spans="1:5" x14ac:dyDescent="0.25">
      <c r="A38" s="16">
        <v>36</v>
      </c>
      <c r="B38" s="15" t="s">
        <v>1042</v>
      </c>
      <c r="C38" s="64">
        <v>903</v>
      </c>
      <c r="D38" s="64">
        <v>493</v>
      </c>
      <c r="E38" s="72">
        <v>54.6</v>
      </c>
    </row>
    <row r="39" spans="1:5" x14ac:dyDescent="0.25">
      <c r="A39" s="16">
        <v>37</v>
      </c>
      <c r="B39" s="15" t="s">
        <v>1043</v>
      </c>
      <c r="C39" s="64">
        <v>1235</v>
      </c>
      <c r="D39" s="64">
        <v>700</v>
      </c>
      <c r="E39" s="72">
        <v>56.7</v>
      </c>
    </row>
    <row r="40" spans="1:5" x14ac:dyDescent="0.25">
      <c r="A40" s="16">
        <v>38</v>
      </c>
      <c r="B40" s="15" t="s">
        <v>1044</v>
      </c>
      <c r="C40" s="64">
        <v>545</v>
      </c>
      <c r="D40" s="64">
        <v>357</v>
      </c>
      <c r="E40" s="72">
        <v>65.5</v>
      </c>
    </row>
    <row r="41" spans="1:5" x14ac:dyDescent="0.25">
      <c r="A41" s="16">
        <v>39</v>
      </c>
      <c r="B41" s="15" t="s">
        <v>1045</v>
      </c>
      <c r="C41" s="64">
        <v>194</v>
      </c>
      <c r="D41" s="64">
        <v>130</v>
      </c>
      <c r="E41" s="72">
        <v>67</v>
      </c>
    </row>
    <row r="42" spans="1:5" x14ac:dyDescent="0.25">
      <c r="A42" s="16">
        <v>40</v>
      </c>
      <c r="B42" s="15" t="s">
        <v>1046</v>
      </c>
      <c r="C42" s="64">
        <v>48</v>
      </c>
      <c r="D42" s="64">
        <v>23</v>
      </c>
      <c r="E42" s="72">
        <v>47.9</v>
      </c>
    </row>
    <row r="43" spans="1:5" x14ac:dyDescent="0.25">
      <c r="A43" s="16">
        <v>41</v>
      </c>
      <c r="B43" s="15" t="s">
        <v>1047</v>
      </c>
      <c r="C43" s="64">
        <v>8391</v>
      </c>
      <c r="D43" s="64">
        <v>4320</v>
      </c>
      <c r="E43" s="72">
        <v>51.5</v>
      </c>
    </row>
    <row r="44" spans="1:5" x14ac:dyDescent="0.25">
      <c r="A44" s="16">
        <v>42</v>
      </c>
      <c r="B44" s="15" t="s">
        <v>1048</v>
      </c>
      <c r="C44" s="64">
        <v>456</v>
      </c>
      <c r="D44" s="64">
        <v>259</v>
      </c>
      <c r="E44" s="72">
        <v>56.8</v>
      </c>
    </row>
    <row r="45" spans="1:5" x14ac:dyDescent="0.25">
      <c r="A45" s="16">
        <v>43</v>
      </c>
      <c r="B45" s="15" t="s">
        <v>1049</v>
      </c>
      <c r="C45" s="64">
        <v>392</v>
      </c>
      <c r="D45" s="64">
        <v>250</v>
      </c>
      <c r="E45" s="72">
        <v>63.8</v>
      </c>
    </row>
    <row r="46" spans="1:5" x14ac:dyDescent="0.25">
      <c r="A46" s="16">
        <v>44</v>
      </c>
      <c r="B46" s="15" t="s">
        <v>1050</v>
      </c>
      <c r="C46" s="64">
        <v>484</v>
      </c>
      <c r="D46" s="64">
        <v>375</v>
      </c>
      <c r="E46" s="72">
        <v>77.5</v>
      </c>
    </row>
    <row r="47" spans="1:5" x14ac:dyDescent="0.25">
      <c r="A47" s="16">
        <v>45</v>
      </c>
      <c r="B47" s="15" t="s">
        <v>1051</v>
      </c>
      <c r="C47" s="64">
        <v>1415</v>
      </c>
      <c r="D47" s="64">
        <v>838</v>
      </c>
      <c r="E47" s="72">
        <v>59.2</v>
      </c>
    </row>
    <row r="48" spans="1:5" x14ac:dyDescent="0.25">
      <c r="A48" s="16">
        <v>46</v>
      </c>
      <c r="B48" s="15" t="s">
        <v>1052</v>
      </c>
      <c r="C48" s="64">
        <v>777</v>
      </c>
      <c r="D48" s="64">
        <v>460</v>
      </c>
      <c r="E48" s="72">
        <v>59.2</v>
      </c>
    </row>
    <row r="49" spans="1:5" x14ac:dyDescent="0.25">
      <c r="A49" s="16">
        <v>47</v>
      </c>
      <c r="B49" s="15" t="s">
        <v>1053</v>
      </c>
      <c r="C49" s="64">
        <v>61</v>
      </c>
      <c r="D49" s="64">
        <v>37</v>
      </c>
      <c r="E49" s="72">
        <v>60.7</v>
      </c>
    </row>
    <row r="50" spans="1:5" x14ac:dyDescent="0.25">
      <c r="A50" s="16">
        <v>48</v>
      </c>
      <c r="B50" s="15" t="s">
        <v>1054</v>
      </c>
      <c r="C50" s="64">
        <v>322</v>
      </c>
      <c r="D50" s="64">
        <v>188</v>
      </c>
      <c r="E50" s="72">
        <v>58.4</v>
      </c>
    </row>
    <row r="51" spans="1:5" x14ac:dyDescent="0.25">
      <c r="A51" s="16">
        <v>49</v>
      </c>
      <c r="B51" s="15" t="s">
        <v>1055</v>
      </c>
      <c r="C51" s="64">
        <v>477</v>
      </c>
      <c r="D51" s="64">
        <v>343</v>
      </c>
      <c r="E51" s="72">
        <v>71.900000000000006</v>
      </c>
    </row>
    <row r="52" spans="1:5" x14ac:dyDescent="0.25">
      <c r="A52" s="16">
        <v>50</v>
      </c>
      <c r="B52" s="15" t="s">
        <v>1056</v>
      </c>
      <c r="C52" s="64">
        <v>536</v>
      </c>
      <c r="D52" s="64">
        <v>310</v>
      </c>
      <c r="E52" s="72">
        <v>57.8</v>
      </c>
    </row>
    <row r="53" spans="1:5" x14ac:dyDescent="0.25">
      <c r="A53" s="16">
        <v>51</v>
      </c>
      <c r="B53" s="15" t="s">
        <v>1057</v>
      </c>
      <c r="C53" s="64">
        <v>184</v>
      </c>
      <c r="D53" s="64">
        <v>125</v>
      </c>
      <c r="E53" s="72">
        <v>67.900000000000006</v>
      </c>
    </row>
    <row r="54" spans="1:5" x14ac:dyDescent="0.25">
      <c r="A54" s="16">
        <v>52</v>
      </c>
      <c r="B54" s="15" t="s">
        <v>1058</v>
      </c>
      <c r="C54" s="64">
        <v>1878</v>
      </c>
      <c r="D54" s="64">
        <v>1037</v>
      </c>
      <c r="E54" s="72">
        <v>55.2</v>
      </c>
    </row>
    <row r="55" spans="1:5" x14ac:dyDescent="0.25">
      <c r="A55" s="16">
        <v>53</v>
      </c>
      <c r="B55" s="15" t="s">
        <v>1059</v>
      </c>
      <c r="C55" s="64">
        <v>199</v>
      </c>
      <c r="D55" s="64">
        <v>110</v>
      </c>
      <c r="E55" s="72">
        <v>55.3</v>
      </c>
    </row>
    <row r="56" spans="1:5" x14ac:dyDescent="0.25">
      <c r="A56" s="16">
        <v>54</v>
      </c>
      <c r="B56" s="15" t="s">
        <v>1060</v>
      </c>
      <c r="C56" s="64">
        <v>1547</v>
      </c>
      <c r="D56" s="64">
        <v>945</v>
      </c>
      <c r="E56" s="72">
        <v>61.1</v>
      </c>
    </row>
    <row r="57" spans="1:5" x14ac:dyDescent="0.25">
      <c r="A57" s="16">
        <v>55</v>
      </c>
      <c r="B57" s="15" t="s">
        <v>1061</v>
      </c>
      <c r="C57" s="64">
        <v>159</v>
      </c>
      <c r="D57" s="64">
        <v>110</v>
      </c>
      <c r="E57" s="72">
        <v>69.2</v>
      </c>
    </row>
    <row r="58" spans="1:5" x14ac:dyDescent="0.25">
      <c r="A58" s="16">
        <v>56</v>
      </c>
      <c r="B58" s="15" t="s">
        <v>1062</v>
      </c>
      <c r="C58" s="64">
        <v>624</v>
      </c>
      <c r="D58" s="64">
        <v>408</v>
      </c>
      <c r="E58" s="72">
        <v>65.400000000000006</v>
      </c>
    </row>
    <row r="59" spans="1:5" x14ac:dyDescent="0.25">
      <c r="A59" s="16">
        <v>57</v>
      </c>
      <c r="B59" s="15" t="s">
        <v>1063</v>
      </c>
      <c r="C59" s="64">
        <v>663</v>
      </c>
      <c r="D59" s="64">
        <v>405</v>
      </c>
      <c r="E59" s="72">
        <v>61.1</v>
      </c>
    </row>
    <row r="60" spans="1:5" x14ac:dyDescent="0.25">
      <c r="A60" s="16">
        <v>58</v>
      </c>
      <c r="B60" s="15" t="s">
        <v>1064</v>
      </c>
      <c r="C60" s="64">
        <v>204</v>
      </c>
      <c r="D60" s="64">
        <v>133</v>
      </c>
      <c r="E60" s="72">
        <v>65.2</v>
      </c>
    </row>
    <row r="61" spans="1:5" x14ac:dyDescent="0.25">
      <c r="A61" s="16">
        <v>59</v>
      </c>
      <c r="B61" s="15" t="s">
        <v>1065</v>
      </c>
      <c r="C61" s="64">
        <v>479</v>
      </c>
      <c r="D61" s="64">
        <v>275</v>
      </c>
      <c r="E61" s="72">
        <v>57.4</v>
      </c>
    </row>
    <row r="62" spans="1:5" x14ac:dyDescent="0.25">
      <c r="A62" s="16">
        <v>60</v>
      </c>
      <c r="B62" s="15" t="s">
        <v>1066</v>
      </c>
      <c r="C62" s="64">
        <v>1096</v>
      </c>
      <c r="D62" s="64">
        <v>629</v>
      </c>
      <c r="E62" s="72">
        <v>57.4</v>
      </c>
    </row>
    <row r="63" spans="1:5" x14ac:dyDescent="0.25">
      <c r="A63" s="16">
        <v>61</v>
      </c>
      <c r="B63" s="15" t="s">
        <v>1067</v>
      </c>
      <c r="C63" s="64">
        <v>190</v>
      </c>
      <c r="D63" s="64">
        <v>102</v>
      </c>
      <c r="E63" s="72">
        <v>53.7</v>
      </c>
    </row>
    <row r="64" spans="1:5" x14ac:dyDescent="0.25">
      <c r="A64" s="16">
        <v>62</v>
      </c>
      <c r="B64" s="15" t="s">
        <v>1068</v>
      </c>
      <c r="C64" s="64">
        <v>311</v>
      </c>
      <c r="D64" s="64">
        <v>199</v>
      </c>
      <c r="E64" s="72">
        <v>64</v>
      </c>
    </row>
    <row r="65" spans="1:5" x14ac:dyDescent="0.25">
      <c r="A65" s="16">
        <v>63</v>
      </c>
      <c r="B65" s="15" t="s">
        <v>1069</v>
      </c>
      <c r="C65" s="64">
        <v>304</v>
      </c>
      <c r="D65" s="64">
        <v>137</v>
      </c>
      <c r="E65" s="72">
        <v>45.1</v>
      </c>
    </row>
    <row r="66" spans="1:5" x14ac:dyDescent="0.25">
      <c r="A66" s="16">
        <v>64</v>
      </c>
      <c r="B66" s="15" t="s">
        <v>1070</v>
      </c>
      <c r="C66" s="64">
        <v>281</v>
      </c>
      <c r="D66" s="64">
        <v>203</v>
      </c>
      <c r="E66" s="72">
        <v>72.2</v>
      </c>
    </row>
    <row r="67" spans="1:5" x14ac:dyDescent="0.25">
      <c r="A67" s="16">
        <v>65</v>
      </c>
      <c r="B67" s="15" t="s">
        <v>1071</v>
      </c>
      <c r="C67" s="64">
        <v>962</v>
      </c>
      <c r="D67" s="64">
        <v>657</v>
      </c>
      <c r="E67" s="72">
        <v>68.3</v>
      </c>
    </row>
    <row r="68" spans="1:5" x14ac:dyDescent="0.25">
      <c r="A68" s="16">
        <v>66</v>
      </c>
      <c r="B68" s="15" t="s">
        <v>1072</v>
      </c>
      <c r="C68" s="64">
        <v>208</v>
      </c>
      <c r="D68" s="64">
        <v>153</v>
      </c>
      <c r="E68" s="72">
        <v>73.599999999999994</v>
      </c>
    </row>
    <row r="69" spans="1:5" x14ac:dyDescent="0.25">
      <c r="A69" s="16">
        <v>67</v>
      </c>
      <c r="B69" s="15" t="s">
        <v>1073</v>
      </c>
      <c r="C69" s="64">
        <v>1222</v>
      </c>
      <c r="D69" s="64">
        <v>710</v>
      </c>
      <c r="E69" s="72">
        <v>58.1</v>
      </c>
    </row>
    <row r="70" spans="1:5" x14ac:dyDescent="0.25">
      <c r="A70" s="16">
        <v>68</v>
      </c>
      <c r="B70" s="15" t="s">
        <v>1074</v>
      </c>
      <c r="C70" s="64">
        <v>3488</v>
      </c>
      <c r="D70" s="64">
        <v>2136</v>
      </c>
      <c r="E70" s="72">
        <v>61.2</v>
      </c>
    </row>
    <row r="71" spans="1:5" x14ac:dyDescent="0.25">
      <c r="A71" s="16">
        <v>69</v>
      </c>
      <c r="B71" s="15" t="s">
        <v>1075</v>
      </c>
      <c r="C71" s="64">
        <v>777</v>
      </c>
      <c r="D71" s="64">
        <v>467</v>
      </c>
      <c r="E71" s="72">
        <v>60.1</v>
      </c>
    </row>
    <row r="72" spans="1:5" x14ac:dyDescent="0.25">
      <c r="A72" s="16">
        <v>70</v>
      </c>
      <c r="B72" s="15" t="s">
        <v>1076</v>
      </c>
      <c r="C72" s="64">
        <v>288</v>
      </c>
      <c r="D72" s="64">
        <v>183</v>
      </c>
      <c r="E72" s="72">
        <v>63.5</v>
      </c>
    </row>
    <row r="73" spans="1:5" x14ac:dyDescent="0.25">
      <c r="A73" s="16">
        <v>71</v>
      </c>
      <c r="B73" s="15" t="s">
        <v>1077</v>
      </c>
      <c r="C73" s="64">
        <v>1494</v>
      </c>
      <c r="D73" s="64">
        <v>934</v>
      </c>
      <c r="E73" s="72">
        <v>62.5</v>
      </c>
    </row>
    <row r="74" spans="1:5" x14ac:dyDescent="0.25">
      <c r="A74" s="16">
        <v>72</v>
      </c>
      <c r="B74" s="15" t="s">
        <v>1078</v>
      </c>
      <c r="C74" s="64">
        <v>815</v>
      </c>
      <c r="D74" s="64">
        <v>512</v>
      </c>
      <c r="E74" s="72">
        <v>62.8</v>
      </c>
    </row>
    <row r="75" spans="1:5" x14ac:dyDescent="0.25">
      <c r="A75" s="20">
        <v>99</v>
      </c>
      <c r="B75" s="21" t="s">
        <v>31</v>
      </c>
      <c r="C75" s="76">
        <v>8</v>
      </c>
      <c r="D75" s="54" t="s">
        <v>165</v>
      </c>
      <c r="E75" s="77" t="s">
        <v>125</v>
      </c>
    </row>
    <row r="76" spans="1:5" x14ac:dyDescent="0.25">
      <c r="A76" s="30" t="s">
        <v>189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23"/>
  <sheetViews>
    <sheetView workbookViewId="0">
      <selection sqref="A1:G1"/>
    </sheetView>
  </sheetViews>
  <sheetFormatPr defaultRowHeight="15" x14ac:dyDescent="0.25"/>
  <cols>
    <col min="2" max="2" width="10.28515625" customWidth="1"/>
    <col min="3" max="3" width="9.28515625" customWidth="1"/>
    <col min="4" max="4" width="10.140625" customWidth="1"/>
    <col min="5" max="5" width="11.7109375" customWidth="1"/>
    <col min="6" max="6" width="9.85546875" customWidth="1"/>
    <col min="7" max="7" width="12.140625" customWidth="1"/>
  </cols>
  <sheetData>
    <row r="1" spans="1:7" ht="20.45" customHeight="1" x14ac:dyDescent="0.25">
      <c r="A1" s="392" t="s">
        <v>1000</v>
      </c>
      <c r="B1" s="393"/>
      <c r="C1" s="393"/>
      <c r="D1" s="393"/>
      <c r="E1" s="393"/>
      <c r="F1" s="393"/>
      <c r="G1" s="394"/>
    </row>
    <row r="2" spans="1:7" ht="41.45" x14ac:dyDescent="0.3">
      <c r="A2" s="154" t="s">
        <v>214</v>
      </c>
      <c r="B2" s="154" t="s">
        <v>215</v>
      </c>
      <c r="C2" s="154" t="s">
        <v>216</v>
      </c>
      <c r="D2" s="154" t="s">
        <v>217</v>
      </c>
      <c r="E2" s="154" t="s">
        <v>999</v>
      </c>
      <c r="F2" s="154" t="s">
        <v>218</v>
      </c>
      <c r="G2" s="154" t="s">
        <v>219</v>
      </c>
    </row>
    <row r="3" spans="1:7" ht="14.45" x14ac:dyDescent="0.3">
      <c r="A3" s="155" t="s">
        <v>220</v>
      </c>
      <c r="B3" s="161">
        <v>470</v>
      </c>
      <c r="C3" s="159">
        <v>702.5</v>
      </c>
      <c r="D3" s="161">
        <v>264</v>
      </c>
      <c r="E3" s="159">
        <v>771.7</v>
      </c>
      <c r="F3" s="161">
        <v>206</v>
      </c>
      <c r="G3" s="159">
        <v>630.1</v>
      </c>
    </row>
    <row r="4" spans="1:7" ht="14.45" x14ac:dyDescent="0.3">
      <c r="A4" s="155" t="s">
        <v>221</v>
      </c>
      <c r="B4" s="161">
        <v>35</v>
      </c>
      <c r="C4" s="159">
        <v>13.1</v>
      </c>
      <c r="D4" s="161">
        <v>22</v>
      </c>
      <c r="E4" s="159">
        <v>16.100000000000001</v>
      </c>
      <c r="F4" s="161">
        <v>13</v>
      </c>
      <c r="G4" s="159">
        <v>9.9</v>
      </c>
    </row>
    <row r="5" spans="1:7" ht="14.45" x14ac:dyDescent="0.3">
      <c r="A5" s="155" t="s">
        <v>222</v>
      </c>
      <c r="B5" s="161">
        <v>54</v>
      </c>
      <c r="C5" s="159">
        <v>15.3</v>
      </c>
      <c r="D5" s="161">
        <v>31</v>
      </c>
      <c r="E5" s="159">
        <v>17.2</v>
      </c>
      <c r="F5" s="161">
        <v>23</v>
      </c>
      <c r="G5" s="159">
        <v>13.4</v>
      </c>
    </row>
    <row r="6" spans="1:7" ht="14.45" x14ac:dyDescent="0.3">
      <c r="A6" s="155" t="s">
        <v>223</v>
      </c>
      <c r="B6" s="161">
        <v>83</v>
      </c>
      <c r="C6" s="159">
        <v>22.6</v>
      </c>
      <c r="D6" s="161">
        <v>53</v>
      </c>
      <c r="E6" s="159">
        <v>28.2</v>
      </c>
      <c r="F6" s="161">
        <v>30</v>
      </c>
      <c r="G6" s="159">
        <v>16.7</v>
      </c>
    </row>
    <row r="7" spans="1:7" ht="14.45" x14ac:dyDescent="0.3">
      <c r="A7" s="155" t="s">
        <v>224</v>
      </c>
      <c r="B7" s="161">
        <v>106</v>
      </c>
      <c r="C7" s="159">
        <v>46.5</v>
      </c>
      <c r="D7" s="161">
        <v>78</v>
      </c>
      <c r="E7" s="159">
        <v>67.099999999999994</v>
      </c>
      <c r="F7" s="161">
        <v>28</v>
      </c>
      <c r="G7" s="159">
        <v>25.1</v>
      </c>
    </row>
    <row r="8" spans="1:7" ht="14.65" customHeight="1" x14ac:dyDescent="0.3">
      <c r="A8" s="155" t="s">
        <v>225</v>
      </c>
      <c r="B8" s="161">
        <v>334</v>
      </c>
      <c r="C8" s="159">
        <v>220.8</v>
      </c>
      <c r="D8" s="161">
        <v>267</v>
      </c>
      <c r="E8" s="159">
        <v>346</v>
      </c>
      <c r="F8" s="161">
        <v>67</v>
      </c>
      <c r="G8" s="159">
        <v>90.4</v>
      </c>
    </row>
    <row r="9" spans="1:7" ht="14.65" customHeight="1" x14ac:dyDescent="0.3">
      <c r="A9" s="155" t="s">
        <v>226</v>
      </c>
      <c r="B9" s="161">
        <v>450</v>
      </c>
      <c r="C9" s="159">
        <v>112.3</v>
      </c>
      <c r="D9" s="161">
        <v>328</v>
      </c>
      <c r="E9" s="159">
        <v>161.19999999999999</v>
      </c>
      <c r="F9" s="161">
        <v>122</v>
      </c>
      <c r="G9" s="159">
        <v>61.9</v>
      </c>
    </row>
    <row r="10" spans="1:7" ht="14.65" customHeight="1" x14ac:dyDescent="0.3">
      <c r="A10" s="155" t="s">
        <v>227</v>
      </c>
      <c r="B10" s="161">
        <v>524</v>
      </c>
      <c r="C10" s="159">
        <v>143.80000000000001</v>
      </c>
      <c r="D10" s="161">
        <v>356</v>
      </c>
      <c r="E10" s="159">
        <v>189</v>
      </c>
      <c r="F10" s="161">
        <v>168</v>
      </c>
      <c r="G10" s="159">
        <v>95.4</v>
      </c>
    </row>
    <row r="11" spans="1:7" ht="14.65" customHeight="1" x14ac:dyDescent="0.3">
      <c r="A11" s="155" t="s">
        <v>228</v>
      </c>
      <c r="B11" s="161">
        <v>545</v>
      </c>
      <c r="C11" s="159">
        <v>149.4</v>
      </c>
      <c r="D11" s="161">
        <v>375</v>
      </c>
      <c r="E11" s="159">
        <v>202.7</v>
      </c>
      <c r="F11" s="161">
        <v>170</v>
      </c>
      <c r="G11" s="159">
        <v>94.5</v>
      </c>
    </row>
    <row r="12" spans="1:7" ht="14.45" x14ac:dyDescent="0.3">
      <c r="A12" s="155" t="s">
        <v>229</v>
      </c>
      <c r="B12" s="161">
        <v>634</v>
      </c>
      <c r="C12" s="159">
        <v>173.9</v>
      </c>
      <c r="D12" s="161">
        <v>401</v>
      </c>
      <c r="E12" s="159">
        <v>217.1</v>
      </c>
      <c r="F12" s="161">
        <v>233</v>
      </c>
      <c r="G12" s="159">
        <v>129.5</v>
      </c>
    </row>
    <row r="13" spans="1:7" ht="14.45" x14ac:dyDescent="0.3">
      <c r="A13" s="155" t="s">
        <v>230</v>
      </c>
      <c r="B13" s="161">
        <v>1032</v>
      </c>
      <c r="C13" s="159">
        <v>315.10000000000002</v>
      </c>
      <c r="D13" s="161">
        <v>616</v>
      </c>
      <c r="E13" s="159">
        <v>372.2</v>
      </c>
      <c r="F13" s="161">
        <v>416</v>
      </c>
      <c r="G13" s="159">
        <v>256.8</v>
      </c>
    </row>
    <row r="14" spans="1:7" ht="14.45" x14ac:dyDescent="0.3">
      <c r="A14" s="155" t="s">
        <v>231</v>
      </c>
      <c r="B14" s="161">
        <v>1686</v>
      </c>
      <c r="C14" s="159">
        <v>468.4</v>
      </c>
      <c r="D14" s="161">
        <v>1040</v>
      </c>
      <c r="E14" s="159">
        <v>573.29999999999995</v>
      </c>
      <c r="F14" s="161">
        <v>646</v>
      </c>
      <c r="G14" s="159">
        <v>361.8</v>
      </c>
    </row>
    <row r="15" spans="1:7" ht="14.45" x14ac:dyDescent="0.3">
      <c r="A15" s="155" t="s">
        <v>232</v>
      </c>
      <c r="B15" s="161">
        <v>2562</v>
      </c>
      <c r="C15" s="159">
        <v>643.6</v>
      </c>
      <c r="D15" s="161">
        <v>1596</v>
      </c>
      <c r="E15" s="159">
        <v>804.6</v>
      </c>
      <c r="F15" s="161">
        <v>966</v>
      </c>
      <c r="G15" s="159">
        <v>483.7</v>
      </c>
    </row>
    <row r="16" spans="1:7" ht="14.45" x14ac:dyDescent="0.3">
      <c r="A16" s="155" t="s">
        <v>233</v>
      </c>
      <c r="B16" s="161">
        <v>3511</v>
      </c>
      <c r="C16" s="159">
        <v>822</v>
      </c>
      <c r="D16" s="161">
        <v>2155</v>
      </c>
      <c r="E16" s="159">
        <v>1018.6</v>
      </c>
      <c r="F16" s="161">
        <v>1356</v>
      </c>
      <c r="G16" s="159">
        <v>629</v>
      </c>
    </row>
    <row r="17" spans="1:7" ht="14.45" x14ac:dyDescent="0.3">
      <c r="A17" s="155" t="s">
        <v>234</v>
      </c>
      <c r="B17" s="161">
        <v>4336</v>
      </c>
      <c r="C17" s="159">
        <v>1123.8</v>
      </c>
      <c r="D17" s="161">
        <v>2605</v>
      </c>
      <c r="E17" s="159">
        <v>1366.7</v>
      </c>
      <c r="F17" s="161">
        <v>1731</v>
      </c>
      <c r="G17" s="159">
        <v>886.6</v>
      </c>
    </row>
    <row r="18" spans="1:7" ht="14.45" x14ac:dyDescent="0.3">
      <c r="A18" s="155" t="s">
        <v>235</v>
      </c>
      <c r="B18" s="161">
        <v>4983</v>
      </c>
      <c r="C18" s="159">
        <v>1556.7</v>
      </c>
      <c r="D18" s="161">
        <v>2879</v>
      </c>
      <c r="E18" s="159">
        <v>1836.3</v>
      </c>
      <c r="F18" s="161">
        <v>2104</v>
      </c>
      <c r="G18" s="159">
        <v>1288.3</v>
      </c>
    </row>
    <row r="19" spans="1:7" ht="14.45" x14ac:dyDescent="0.3">
      <c r="A19" s="155" t="s">
        <v>236</v>
      </c>
      <c r="B19" s="161">
        <v>5447</v>
      </c>
      <c r="C19" s="159">
        <v>2360.6999999999998</v>
      </c>
      <c r="D19" s="161">
        <v>2982</v>
      </c>
      <c r="E19" s="159">
        <v>2704.9</v>
      </c>
      <c r="F19" s="161">
        <v>2465</v>
      </c>
      <c r="G19" s="159">
        <v>2045.8</v>
      </c>
    </row>
    <row r="20" spans="1:7" ht="14.45" x14ac:dyDescent="0.3">
      <c r="A20" s="155" t="s">
        <v>237</v>
      </c>
      <c r="B20" s="161">
        <v>6814</v>
      </c>
      <c r="C20" s="159">
        <v>4276.7</v>
      </c>
      <c r="D20" s="161">
        <v>3564</v>
      </c>
      <c r="E20" s="159">
        <v>4912.8999999999996</v>
      </c>
      <c r="F20" s="161">
        <v>3250</v>
      </c>
      <c r="G20" s="159">
        <v>3744.8</v>
      </c>
    </row>
    <row r="21" spans="1:7" ht="14.45" x14ac:dyDescent="0.3">
      <c r="A21" s="155" t="s">
        <v>238</v>
      </c>
      <c r="B21" s="161">
        <v>8150</v>
      </c>
      <c r="C21" s="159">
        <v>7200.6</v>
      </c>
      <c r="D21" s="161">
        <v>3647</v>
      </c>
      <c r="E21" s="159">
        <v>7544.6</v>
      </c>
      <c r="F21" s="161">
        <v>4503</v>
      </c>
      <c r="G21" s="159">
        <v>6944.1</v>
      </c>
    </row>
    <row r="22" spans="1:7" ht="14.45" x14ac:dyDescent="0.3">
      <c r="A22" s="155" t="s">
        <v>239</v>
      </c>
      <c r="B22" s="161">
        <v>6981</v>
      </c>
      <c r="C22" s="159">
        <v>5433.6</v>
      </c>
      <c r="D22" s="161">
        <v>2621</v>
      </c>
      <c r="E22" s="159">
        <v>5900.2</v>
      </c>
      <c r="F22" s="161">
        <v>4360</v>
      </c>
      <c r="G22" s="159">
        <v>5187</v>
      </c>
    </row>
    <row r="23" spans="1:7" ht="14.45" x14ac:dyDescent="0.3">
      <c r="A23" s="156" t="s">
        <v>209</v>
      </c>
      <c r="B23" s="162">
        <v>52679</v>
      </c>
      <c r="C23" s="160">
        <v>911.6</v>
      </c>
      <c r="D23" s="162">
        <v>26868</v>
      </c>
      <c r="E23" s="160">
        <v>934.7</v>
      </c>
      <c r="F23" s="162">
        <v>25811</v>
      </c>
      <c r="G23" s="160">
        <v>888.7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500"/>
  <sheetViews>
    <sheetView topLeftCell="A208" workbookViewId="0">
      <selection activeCell="D12" sqref="D12"/>
    </sheetView>
  </sheetViews>
  <sheetFormatPr defaultColWidth="8.85546875" defaultRowHeight="12.75" x14ac:dyDescent="0.2"/>
  <cols>
    <col min="1" max="1" width="19" style="153" customWidth="1"/>
    <col min="2" max="2" width="20.7109375" style="153" customWidth="1"/>
    <col min="3" max="4" width="13.28515625" style="153" bestFit="1" customWidth="1"/>
    <col min="5" max="5" width="12.28515625" style="153" bestFit="1" customWidth="1"/>
    <col min="6" max="16384" width="8.85546875" style="153"/>
  </cols>
  <sheetData>
    <row r="1" spans="1:5" ht="34.15" customHeight="1" x14ac:dyDescent="0.2">
      <c r="A1" s="395" t="s">
        <v>1005</v>
      </c>
      <c r="B1" s="395"/>
      <c r="C1" s="395"/>
      <c r="D1" s="395"/>
      <c r="E1" s="395"/>
    </row>
    <row r="2" spans="1:5" ht="61.15" customHeight="1" x14ac:dyDescent="0.2">
      <c r="A2" s="163" t="s">
        <v>240</v>
      </c>
      <c r="B2" s="164" t="s">
        <v>322</v>
      </c>
      <c r="C2" s="165" t="s">
        <v>241</v>
      </c>
      <c r="D2" s="165" t="s">
        <v>242</v>
      </c>
      <c r="E2" s="166" t="s">
        <v>243</v>
      </c>
    </row>
    <row r="3" spans="1:5" x14ac:dyDescent="0.2">
      <c r="A3" s="167" t="s">
        <v>244</v>
      </c>
      <c r="B3" s="168" t="s">
        <v>324</v>
      </c>
      <c r="C3" s="253">
        <v>40316</v>
      </c>
      <c r="D3" s="253">
        <v>4389652</v>
      </c>
      <c r="E3" s="254">
        <v>918.4</v>
      </c>
    </row>
    <row r="4" spans="1:5" x14ac:dyDescent="0.2">
      <c r="A4" s="167"/>
      <c r="B4" s="168" t="s">
        <v>325</v>
      </c>
      <c r="C4" s="253">
        <v>12363</v>
      </c>
      <c r="D4" s="253">
        <v>1364146</v>
      </c>
      <c r="E4" s="254">
        <v>906.3</v>
      </c>
    </row>
    <row r="5" spans="1:5" x14ac:dyDescent="0.2">
      <c r="A5" s="170" t="s">
        <v>245</v>
      </c>
      <c r="B5" s="171" t="s">
        <v>246</v>
      </c>
      <c r="C5" s="255">
        <f>C3+C4</f>
        <v>52679</v>
      </c>
      <c r="D5" s="255">
        <f>D3+D4</f>
        <v>5753798</v>
      </c>
      <c r="E5" s="256">
        <f>C5/D5*100000</f>
        <v>915.55177988521666</v>
      </c>
    </row>
    <row r="6" spans="1:5" ht="13.15" customHeight="1" x14ac:dyDescent="0.2">
      <c r="A6" s="167" t="s">
        <v>58</v>
      </c>
      <c r="B6" s="168" t="s">
        <v>326</v>
      </c>
      <c r="C6" s="253">
        <v>27</v>
      </c>
      <c r="D6" s="253">
        <v>2761</v>
      </c>
      <c r="E6" s="254">
        <v>977.9</v>
      </c>
    </row>
    <row r="7" spans="1:5" ht="13.15" customHeight="1" x14ac:dyDescent="0.2">
      <c r="A7" s="167"/>
      <c r="B7" s="168" t="s">
        <v>327</v>
      </c>
      <c r="C7" s="253">
        <v>238</v>
      </c>
      <c r="D7" s="253">
        <v>18096</v>
      </c>
      <c r="E7" s="254">
        <v>1315.2</v>
      </c>
    </row>
    <row r="8" spans="1:5" x14ac:dyDescent="0.2">
      <c r="A8" s="170" t="s">
        <v>247</v>
      </c>
      <c r="B8" s="171" t="s">
        <v>246</v>
      </c>
      <c r="C8" s="255">
        <f>C6+C7</f>
        <v>265</v>
      </c>
      <c r="D8" s="255">
        <v>20844</v>
      </c>
      <c r="E8" s="256">
        <f>C8/D8*100000</f>
        <v>1271.3490692765304</v>
      </c>
    </row>
    <row r="9" spans="1:5" x14ac:dyDescent="0.2">
      <c r="A9" s="167" t="s">
        <v>59</v>
      </c>
      <c r="B9" s="169" t="s">
        <v>328</v>
      </c>
      <c r="C9" s="253">
        <v>95</v>
      </c>
      <c r="D9" s="253">
        <v>8103</v>
      </c>
      <c r="E9" s="254">
        <v>1172.4000000000001</v>
      </c>
    </row>
    <row r="10" spans="1:5" x14ac:dyDescent="0.2">
      <c r="A10" s="167"/>
      <c r="B10" s="168" t="s">
        <v>327</v>
      </c>
      <c r="C10" s="253">
        <v>91</v>
      </c>
      <c r="D10" s="253">
        <v>7964</v>
      </c>
      <c r="E10" s="254">
        <v>1142.5999999999999</v>
      </c>
    </row>
    <row r="11" spans="1:5" x14ac:dyDescent="0.2">
      <c r="A11" s="170" t="s">
        <v>248</v>
      </c>
      <c r="B11" s="171" t="s">
        <v>246</v>
      </c>
      <c r="C11" s="255">
        <f>C9+C10</f>
        <v>186</v>
      </c>
      <c r="D11" s="255">
        <v>16071</v>
      </c>
      <c r="E11" s="256">
        <f>C11/D11*100000</f>
        <v>1157.3641963785701</v>
      </c>
    </row>
    <row r="12" spans="1:5" x14ac:dyDescent="0.2">
      <c r="A12" s="167" t="s">
        <v>60</v>
      </c>
      <c r="B12" s="168" t="s">
        <v>329</v>
      </c>
      <c r="C12" s="253">
        <v>53</v>
      </c>
      <c r="D12" s="253">
        <v>3365</v>
      </c>
      <c r="E12" s="254">
        <v>1575</v>
      </c>
    </row>
    <row r="13" spans="1:5" x14ac:dyDescent="0.2">
      <c r="A13" s="167"/>
      <c r="B13" s="168" t="s">
        <v>330</v>
      </c>
      <c r="C13" s="253">
        <v>158</v>
      </c>
      <c r="D13" s="253">
        <v>8495</v>
      </c>
      <c r="E13" s="254">
        <v>1859.9</v>
      </c>
    </row>
    <row r="14" spans="1:5" x14ac:dyDescent="0.2">
      <c r="A14" s="167"/>
      <c r="B14" s="168" t="s">
        <v>331</v>
      </c>
      <c r="C14" s="253">
        <v>16</v>
      </c>
      <c r="D14" s="253">
        <v>3093</v>
      </c>
      <c r="E14" s="254">
        <v>517.29999999999995</v>
      </c>
    </row>
    <row r="15" spans="1:5" x14ac:dyDescent="0.2">
      <c r="A15" s="167"/>
      <c r="B15" s="168" t="s">
        <v>332</v>
      </c>
      <c r="C15" s="253">
        <v>12</v>
      </c>
      <c r="D15" s="253">
        <v>2574</v>
      </c>
      <c r="E15" s="254">
        <v>466.2</v>
      </c>
    </row>
    <row r="16" spans="1:5" x14ac:dyDescent="0.2">
      <c r="A16" s="167"/>
      <c r="B16" s="168" t="s">
        <v>327</v>
      </c>
      <c r="C16" s="253">
        <v>280</v>
      </c>
      <c r="D16" s="253">
        <v>28670</v>
      </c>
      <c r="E16" s="254">
        <v>976.6</v>
      </c>
    </row>
    <row r="17" spans="1:5" x14ac:dyDescent="0.2">
      <c r="A17" s="170" t="s">
        <v>249</v>
      </c>
      <c r="B17" s="171" t="s">
        <v>246</v>
      </c>
      <c r="C17" s="255">
        <f>SUM(C12:C16)</f>
        <v>519</v>
      </c>
      <c r="D17" s="255">
        <f>SUM(D12:D16)</f>
        <v>46197</v>
      </c>
      <c r="E17" s="256">
        <f>C17/D17*100000</f>
        <v>1123.4495746477044</v>
      </c>
    </row>
    <row r="18" spans="1:5" x14ac:dyDescent="0.2">
      <c r="A18" s="170" t="s">
        <v>250</v>
      </c>
      <c r="B18" s="171" t="s">
        <v>246</v>
      </c>
      <c r="C18" s="255">
        <v>154</v>
      </c>
      <c r="D18" s="255">
        <v>15659</v>
      </c>
      <c r="E18" s="256">
        <v>983.5</v>
      </c>
    </row>
    <row r="19" spans="1:5" x14ac:dyDescent="0.2">
      <c r="A19" s="167" t="s">
        <v>61</v>
      </c>
      <c r="B19" s="168" t="s">
        <v>333</v>
      </c>
      <c r="C19" s="253">
        <v>131</v>
      </c>
      <c r="D19" s="253">
        <v>13790</v>
      </c>
      <c r="E19" s="253">
        <v>950</v>
      </c>
    </row>
    <row r="20" spans="1:5" x14ac:dyDescent="0.2">
      <c r="A20" s="167"/>
      <c r="B20" s="168" t="s">
        <v>334</v>
      </c>
      <c r="C20" s="253">
        <v>127</v>
      </c>
      <c r="D20" s="253">
        <v>16940</v>
      </c>
      <c r="E20" s="254">
        <v>749.7</v>
      </c>
    </row>
    <row r="21" spans="1:5" x14ac:dyDescent="0.2">
      <c r="A21" s="167"/>
      <c r="B21" s="168" t="s">
        <v>335</v>
      </c>
      <c r="C21" s="253">
        <v>86</v>
      </c>
      <c r="D21" s="253">
        <v>15047</v>
      </c>
      <c r="E21" s="254">
        <v>571.5</v>
      </c>
    </row>
    <row r="22" spans="1:5" x14ac:dyDescent="0.2">
      <c r="A22" s="167"/>
      <c r="B22" s="168" t="s">
        <v>336</v>
      </c>
      <c r="C22" s="253">
        <v>230</v>
      </c>
      <c r="D22" s="253">
        <v>24447</v>
      </c>
      <c r="E22" s="254">
        <v>940.8</v>
      </c>
    </row>
    <row r="23" spans="1:5" x14ac:dyDescent="0.2">
      <c r="A23" s="167"/>
      <c r="B23" s="168" t="s">
        <v>337</v>
      </c>
      <c r="C23" s="253">
        <v>992</v>
      </c>
      <c r="D23" s="253">
        <v>105051</v>
      </c>
      <c r="E23" s="254">
        <v>944.3</v>
      </c>
    </row>
    <row r="24" spans="1:5" x14ac:dyDescent="0.2">
      <c r="A24" s="167"/>
      <c r="B24" s="168" t="s">
        <v>338</v>
      </c>
      <c r="C24" s="253">
        <v>43</v>
      </c>
      <c r="D24" s="253">
        <v>7958</v>
      </c>
      <c r="E24" s="254">
        <v>540.29999999999995</v>
      </c>
    </row>
    <row r="25" spans="1:5" x14ac:dyDescent="0.2">
      <c r="A25" s="167"/>
      <c r="B25" s="168" t="s">
        <v>339</v>
      </c>
      <c r="C25" s="253">
        <v>115</v>
      </c>
      <c r="D25" s="253">
        <v>18901</v>
      </c>
      <c r="E25" s="254">
        <v>608.4</v>
      </c>
    </row>
    <row r="26" spans="1:5" x14ac:dyDescent="0.2">
      <c r="A26" s="167"/>
      <c r="B26" s="168" t="s">
        <v>340</v>
      </c>
      <c r="C26" s="253">
        <v>19</v>
      </c>
      <c r="D26" s="253">
        <v>4709</v>
      </c>
      <c r="E26" s="254">
        <v>403.5</v>
      </c>
    </row>
    <row r="27" spans="1:5" x14ac:dyDescent="0.2">
      <c r="A27" s="167"/>
      <c r="B27" s="168" t="s">
        <v>341</v>
      </c>
      <c r="C27" s="253">
        <v>54</v>
      </c>
      <c r="D27" s="253">
        <v>7431</v>
      </c>
      <c r="E27" s="254">
        <v>726.7</v>
      </c>
    </row>
    <row r="28" spans="1:5" x14ac:dyDescent="0.2">
      <c r="A28" s="167"/>
      <c r="B28" s="168" t="s">
        <v>342</v>
      </c>
      <c r="C28" s="253">
        <v>15</v>
      </c>
      <c r="D28" s="253">
        <v>2678</v>
      </c>
      <c r="E28" s="254">
        <v>560.1</v>
      </c>
    </row>
    <row r="29" spans="1:5" x14ac:dyDescent="0.2">
      <c r="A29" s="167"/>
      <c r="B29" s="168" t="s">
        <v>343</v>
      </c>
      <c r="C29" s="253">
        <v>38</v>
      </c>
      <c r="D29" s="253">
        <v>3302</v>
      </c>
      <c r="E29" s="254">
        <v>1150.8</v>
      </c>
    </row>
    <row r="30" spans="1:5" x14ac:dyDescent="0.2">
      <c r="A30" s="167"/>
      <c r="B30" s="168" t="s">
        <v>344</v>
      </c>
      <c r="C30" s="253">
        <v>18</v>
      </c>
      <c r="D30" s="253">
        <v>3604</v>
      </c>
      <c r="E30" s="254">
        <v>499.4</v>
      </c>
    </row>
    <row r="31" spans="1:5" x14ac:dyDescent="0.2">
      <c r="A31" s="167"/>
      <c r="B31" s="168" t="s">
        <v>345</v>
      </c>
      <c r="C31" s="253">
        <v>60</v>
      </c>
      <c r="D31" s="253">
        <v>11819</v>
      </c>
      <c r="E31" s="254">
        <v>507.7</v>
      </c>
    </row>
    <row r="32" spans="1:5" x14ac:dyDescent="0.2">
      <c r="A32" s="167"/>
      <c r="B32" s="168" t="s">
        <v>346</v>
      </c>
      <c r="C32" s="253">
        <v>16</v>
      </c>
      <c r="D32" s="253">
        <v>2689</v>
      </c>
      <c r="E32" s="254">
        <v>595</v>
      </c>
    </row>
    <row r="33" spans="1:5" x14ac:dyDescent="0.2">
      <c r="A33" s="167"/>
      <c r="B33" s="168" t="s">
        <v>327</v>
      </c>
      <c r="C33" s="253">
        <v>138</v>
      </c>
      <c r="D33" s="253">
        <v>17010</v>
      </c>
      <c r="E33" s="254">
        <v>811.3</v>
      </c>
    </row>
    <row r="34" spans="1:5" x14ac:dyDescent="0.2">
      <c r="A34" s="170" t="s">
        <v>251</v>
      </c>
      <c r="B34" s="171" t="s">
        <v>246</v>
      </c>
      <c r="C34" s="255">
        <f>SUM(C19:C33)</f>
        <v>2082</v>
      </c>
      <c r="D34" s="255">
        <f>SUM(D19:D33)</f>
        <v>255376</v>
      </c>
      <c r="E34" s="256">
        <f>C34/D34*100000</f>
        <v>815.2684668880396</v>
      </c>
    </row>
    <row r="35" spans="1:5" x14ac:dyDescent="0.2">
      <c r="A35" s="167" t="s">
        <v>62</v>
      </c>
      <c r="B35" s="168" t="s">
        <v>347</v>
      </c>
      <c r="C35" s="253">
        <v>55</v>
      </c>
      <c r="D35" s="253">
        <v>2776</v>
      </c>
      <c r="E35" s="254">
        <v>1981.3</v>
      </c>
    </row>
    <row r="36" spans="1:5" x14ac:dyDescent="0.2">
      <c r="A36" s="167"/>
      <c r="B36" s="168" t="s">
        <v>327</v>
      </c>
      <c r="C36" s="253">
        <v>88</v>
      </c>
      <c r="D36" s="253">
        <v>10896</v>
      </c>
      <c r="E36" s="254">
        <v>807.6</v>
      </c>
    </row>
    <row r="37" spans="1:5" x14ac:dyDescent="0.2">
      <c r="A37" s="170" t="s">
        <v>252</v>
      </c>
      <c r="B37" s="171" t="s">
        <v>246</v>
      </c>
      <c r="C37" s="255">
        <f>SUM(C36,C35)</f>
        <v>143</v>
      </c>
      <c r="D37" s="255">
        <f>SUM(D36,D35)</f>
        <v>13672</v>
      </c>
      <c r="E37" s="256">
        <f>C37/D37*100000</f>
        <v>1045.9332943241661</v>
      </c>
    </row>
    <row r="38" spans="1:5" x14ac:dyDescent="0.2">
      <c r="A38" s="170" t="s">
        <v>253</v>
      </c>
      <c r="B38" s="171" t="s">
        <v>246</v>
      </c>
      <c r="C38" s="255">
        <v>213</v>
      </c>
      <c r="D38" s="255">
        <v>15527</v>
      </c>
      <c r="E38" s="256">
        <v>1371.8</v>
      </c>
    </row>
    <row r="39" spans="1:5" x14ac:dyDescent="0.2">
      <c r="A39" s="167" t="s">
        <v>63</v>
      </c>
      <c r="B39" s="168" t="s">
        <v>348</v>
      </c>
      <c r="C39" s="253">
        <v>56</v>
      </c>
      <c r="D39" s="253">
        <v>11412</v>
      </c>
      <c r="E39" s="254">
        <v>490.7</v>
      </c>
    </row>
    <row r="40" spans="1:5" x14ac:dyDescent="0.2">
      <c r="A40" s="167"/>
      <c r="B40" s="168" t="s">
        <v>349</v>
      </c>
      <c r="C40" s="253">
        <v>36</v>
      </c>
      <c r="D40" s="253">
        <v>3211</v>
      </c>
      <c r="E40" s="254">
        <v>1121.0999999999999</v>
      </c>
    </row>
    <row r="41" spans="1:5" x14ac:dyDescent="0.2">
      <c r="A41" s="167"/>
      <c r="B41" s="168" t="s">
        <v>350</v>
      </c>
      <c r="C41" s="253">
        <v>62</v>
      </c>
      <c r="D41" s="253">
        <v>3909</v>
      </c>
      <c r="E41" s="254">
        <v>1586.1</v>
      </c>
    </row>
    <row r="42" spans="1:5" x14ac:dyDescent="0.2">
      <c r="A42" s="167"/>
      <c r="B42" s="168" t="s">
        <v>351</v>
      </c>
      <c r="C42" s="253">
        <v>27</v>
      </c>
      <c r="D42" s="253">
        <v>10323</v>
      </c>
      <c r="E42" s="254">
        <v>261.60000000000002</v>
      </c>
    </row>
    <row r="43" spans="1:5" x14ac:dyDescent="0.2">
      <c r="A43" s="167"/>
      <c r="B43" s="168" t="s">
        <v>352</v>
      </c>
      <c r="C43" s="253">
        <v>59</v>
      </c>
      <c r="D43" s="253">
        <v>3216</v>
      </c>
      <c r="E43" s="254">
        <v>1834.6</v>
      </c>
    </row>
    <row r="44" spans="1:5" x14ac:dyDescent="0.2">
      <c r="A44" s="167"/>
      <c r="B44" s="168" t="s">
        <v>353</v>
      </c>
      <c r="C44" s="253">
        <v>13</v>
      </c>
      <c r="D44" s="253">
        <v>2879</v>
      </c>
      <c r="E44" s="254">
        <v>451.5</v>
      </c>
    </row>
    <row r="45" spans="1:5" x14ac:dyDescent="0.2">
      <c r="A45" s="167"/>
      <c r="B45" s="168" t="s">
        <v>327</v>
      </c>
      <c r="C45" s="253">
        <v>113</v>
      </c>
      <c r="D45" s="253">
        <v>15706</v>
      </c>
      <c r="E45" s="254">
        <v>719.5</v>
      </c>
    </row>
    <row r="46" spans="1:5" x14ac:dyDescent="0.2">
      <c r="A46" s="170" t="s">
        <v>254</v>
      </c>
      <c r="B46" s="171" t="s">
        <v>246</v>
      </c>
      <c r="C46" s="255">
        <f>SUM(C39:C45)</f>
        <v>366</v>
      </c>
      <c r="D46" s="255">
        <f>SUM(D39:D45)</f>
        <v>50656</v>
      </c>
      <c r="E46" s="256">
        <f>C46/D46*100000</f>
        <v>722.52053063802907</v>
      </c>
    </row>
    <row r="47" spans="1:5" x14ac:dyDescent="0.2">
      <c r="A47" s="167" t="s">
        <v>64</v>
      </c>
      <c r="B47" s="168" t="s">
        <v>354</v>
      </c>
      <c r="C47" s="253">
        <v>47</v>
      </c>
      <c r="D47" s="253">
        <v>3560</v>
      </c>
      <c r="E47" s="254">
        <v>1320.2</v>
      </c>
    </row>
    <row r="48" spans="1:5" x14ac:dyDescent="0.2">
      <c r="A48" s="167"/>
      <c r="B48" s="168" t="s">
        <v>355</v>
      </c>
      <c r="C48" s="253">
        <v>226</v>
      </c>
      <c r="D48" s="253">
        <v>13830</v>
      </c>
      <c r="E48" s="254">
        <v>1634.1</v>
      </c>
    </row>
    <row r="49" spans="1:5" x14ac:dyDescent="0.2">
      <c r="A49" s="167"/>
      <c r="B49" s="168" t="s">
        <v>356</v>
      </c>
      <c r="C49" s="253">
        <v>26</v>
      </c>
      <c r="D49" s="253">
        <v>3132</v>
      </c>
      <c r="E49" s="254">
        <v>830.1</v>
      </c>
    </row>
    <row r="50" spans="1:5" x14ac:dyDescent="0.2">
      <c r="A50" s="167"/>
      <c r="B50" s="168" t="s">
        <v>357</v>
      </c>
      <c r="C50" s="253">
        <v>39</v>
      </c>
      <c r="D50" s="253">
        <v>5921</v>
      </c>
      <c r="E50" s="254">
        <v>658.7</v>
      </c>
    </row>
    <row r="51" spans="1:5" x14ac:dyDescent="0.2">
      <c r="A51" s="167"/>
      <c r="B51" s="168" t="s">
        <v>358</v>
      </c>
      <c r="C51" s="253">
        <v>35</v>
      </c>
      <c r="D51" s="253">
        <v>6826</v>
      </c>
      <c r="E51" s="254">
        <v>512.70000000000005</v>
      </c>
    </row>
    <row r="52" spans="1:5" x14ac:dyDescent="0.2">
      <c r="A52" s="167"/>
      <c r="B52" s="168" t="s">
        <v>359</v>
      </c>
      <c r="C52" s="253">
        <v>28</v>
      </c>
      <c r="D52" s="253">
        <v>3557</v>
      </c>
      <c r="E52" s="254">
        <v>787.2</v>
      </c>
    </row>
    <row r="53" spans="1:5" x14ac:dyDescent="0.2">
      <c r="A53" s="167"/>
      <c r="B53" s="168" t="s">
        <v>360</v>
      </c>
      <c r="C53" s="253">
        <v>7</v>
      </c>
      <c r="D53" s="253">
        <v>2755</v>
      </c>
      <c r="E53" s="254">
        <v>254.1</v>
      </c>
    </row>
    <row r="54" spans="1:5" x14ac:dyDescent="0.2">
      <c r="A54" s="167"/>
      <c r="B54" s="168" t="s">
        <v>327</v>
      </c>
      <c r="C54" s="253">
        <v>162</v>
      </c>
      <c r="D54" s="253">
        <v>23958</v>
      </c>
      <c r="E54" s="254">
        <v>676.2</v>
      </c>
    </row>
    <row r="55" spans="1:5" x14ac:dyDescent="0.2">
      <c r="A55" s="170" t="s">
        <v>255</v>
      </c>
      <c r="B55" s="171" t="s">
        <v>246</v>
      </c>
      <c r="C55" s="255">
        <f>SUM(C47:C54)</f>
        <v>570</v>
      </c>
      <c r="D55" s="255">
        <f>SUM(D47:D54)</f>
        <v>63539</v>
      </c>
      <c r="E55" s="256">
        <f>C55/D55*100000</f>
        <v>897.08682856198561</v>
      </c>
    </row>
    <row r="56" spans="1:5" x14ac:dyDescent="0.2">
      <c r="A56" s="170" t="s">
        <v>256</v>
      </c>
      <c r="B56" s="171" t="s">
        <v>246</v>
      </c>
      <c r="C56" s="255">
        <v>345</v>
      </c>
      <c r="D56" s="255">
        <v>34868</v>
      </c>
      <c r="E56" s="256">
        <v>989.4</v>
      </c>
    </row>
    <row r="57" spans="1:5" x14ac:dyDescent="0.2">
      <c r="A57" s="167" t="s">
        <v>65</v>
      </c>
      <c r="B57" s="168" t="s">
        <v>361</v>
      </c>
      <c r="C57" s="253">
        <v>49</v>
      </c>
      <c r="D57" s="253">
        <v>5042</v>
      </c>
      <c r="E57" s="254">
        <v>971.8</v>
      </c>
    </row>
    <row r="58" spans="1:5" x14ac:dyDescent="0.2">
      <c r="A58" s="167"/>
      <c r="B58" s="168" t="s">
        <v>362</v>
      </c>
      <c r="C58" s="253">
        <v>32</v>
      </c>
      <c r="D58" s="253">
        <v>3071</v>
      </c>
      <c r="E58" s="254">
        <v>1042</v>
      </c>
    </row>
    <row r="59" spans="1:5" x14ac:dyDescent="0.2">
      <c r="A59" s="167"/>
      <c r="B59" s="168" t="s">
        <v>363</v>
      </c>
      <c r="C59" s="253">
        <v>18</v>
      </c>
      <c r="D59" s="253">
        <v>3307</v>
      </c>
      <c r="E59" s="254">
        <v>544.29999999999995</v>
      </c>
    </row>
    <row r="60" spans="1:5" x14ac:dyDescent="0.2">
      <c r="A60" s="167"/>
      <c r="B60" s="168" t="s">
        <v>364</v>
      </c>
      <c r="C60" s="253">
        <v>21</v>
      </c>
      <c r="D60" s="253">
        <v>2714</v>
      </c>
      <c r="E60" s="254">
        <v>773.8</v>
      </c>
    </row>
    <row r="61" spans="1:5" x14ac:dyDescent="0.2">
      <c r="A61" s="167"/>
      <c r="B61" s="168" t="s">
        <v>365</v>
      </c>
      <c r="C61" s="253">
        <v>118</v>
      </c>
      <c r="D61" s="253">
        <v>10281</v>
      </c>
      <c r="E61" s="254">
        <v>1147.7</v>
      </c>
    </row>
    <row r="62" spans="1:5" x14ac:dyDescent="0.2">
      <c r="A62" s="167"/>
      <c r="B62" s="168" t="s">
        <v>366</v>
      </c>
      <c r="C62" s="253">
        <v>26</v>
      </c>
      <c r="D62" s="253">
        <v>2531</v>
      </c>
      <c r="E62" s="254">
        <v>1027.3</v>
      </c>
    </row>
    <row r="63" spans="1:5" x14ac:dyDescent="0.2">
      <c r="A63" s="167"/>
      <c r="B63" s="168" t="s">
        <v>327</v>
      </c>
      <c r="C63" s="253">
        <v>268</v>
      </c>
      <c r="D63" s="253">
        <v>30082</v>
      </c>
      <c r="E63" s="254">
        <v>890.9</v>
      </c>
    </row>
    <row r="64" spans="1:5" x14ac:dyDescent="0.2">
      <c r="A64" s="170" t="s">
        <v>257</v>
      </c>
      <c r="B64" s="171" t="s">
        <v>246</v>
      </c>
      <c r="C64" s="255">
        <f>SUM(C57:C63)</f>
        <v>532</v>
      </c>
      <c r="D64" s="255">
        <f>SUM(D57:D63)</f>
        <v>57028</v>
      </c>
      <c r="E64" s="256">
        <f>C64/D64*100000</f>
        <v>932.87507890860627</v>
      </c>
    </row>
    <row r="65" spans="1:5" x14ac:dyDescent="0.2">
      <c r="A65" s="167" t="s">
        <v>66</v>
      </c>
      <c r="B65" s="168" t="s">
        <v>367</v>
      </c>
      <c r="C65" s="253">
        <v>84</v>
      </c>
      <c r="D65" s="253">
        <v>5890</v>
      </c>
      <c r="E65" s="254">
        <v>1426.1</v>
      </c>
    </row>
    <row r="66" spans="1:5" x14ac:dyDescent="0.2">
      <c r="A66" s="167"/>
      <c r="B66" s="168" t="s">
        <v>327</v>
      </c>
      <c r="C66" s="253">
        <v>99</v>
      </c>
      <c r="D66" s="253">
        <v>10849</v>
      </c>
      <c r="E66" s="254">
        <v>912.5</v>
      </c>
    </row>
    <row r="67" spans="1:5" x14ac:dyDescent="0.2">
      <c r="A67" s="170" t="s">
        <v>258</v>
      </c>
      <c r="B67" s="171" t="s">
        <v>246</v>
      </c>
      <c r="C67" s="255">
        <f>SUM(C65:C66)</f>
        <v>183</v>
      </c>
      <c r="D67" s="255">
        <f>SUM(D65:D66)</f>
        <v>16739</v>
      </c>
      <c r="E67" s="256">
        <f>C67/D67*100000</f>
        <v>1093.2552721190034</v>
      </c>
    </row>
    <row r="68" spans="1:5" x14ac:dyDescent="0.2">
      <c r="A68" s="167" t="s">
        <v>67</v>
      </c>
      <c r="B68" s="168" t="s">
        <v>368</v>
      </c>
      <c r="C68" s="253">
        <v>7</v>
      </c>
      <c r="D68" s="253">
        <v>4045</v>
      </c>
      <c r="E68" s="254">
        <v>173.1</v>
      </c>
    </row>
    <row r="69" spans="1:5" x14ac:dyDescent="0.2">
      <c r="A69" s="167"/>
      <c r="B69" s="168" t="s">
        <v>369</v>
      </c>
      <c r="C69" s="253">
        <v>5</v>
      </c>
      <c r="D69" s="253">
        <v>3339</v>
      </c>
      <c r="E69" s="254">
        <v>149.69999999999999</v>
      </c>
    </row>
    <row r="70" spans="1:5" x14ac:dyDescent="0.2">
      <c r="A70" s="167"/>
      <c r="B70" s="168" t="s">
        <v>370</v>
      </c>
      <c r="C70" s="253">
        <v>14</v>
      </c>
      <c r="D70" s="253">
        <v>3900</v>
      </c>
      <c r="E70" s="254">
        <v>359</v>
      </c>
    </row>
    <row r="71" spans="1:5" x14ac:dyDescent="0.2">
      <c r="A71" s="167"/>
      <c r="B71" s="168" t="s">
        <v>371</v>
      </c>
      <c r="C71" s="253">
        <v>51</v>
      </c>
      <c r="D71" s="253">
        <v>6512</v>
      </c>
      <c r="E71" s="254">
        <v>783.2</v>
      </c>
    </row>
    <row r="72" spans="1:5" x14ac:dyDescent="0.2">
      <c r="A72" s="167"/>
      <c r="B72" s="168" t="s">
        <v>372</v>
      </c>
      <c r="C72" s="253">
        <v>27</v>
      </c>
      <c r="D72" s="253">
        <v>3696</v>
      </c>
      <c r="E72" s="254">
        <v>730.5</v>
      </c>
    </row>
    <row r="73" spans="1:5" x14ac:dyDescent="0.2">
      <c r="A73" s="167"/>
      <c r="B73" s="168" t="s">
        <v>373</v>
      </c>
      <c r="C73" s="253">
        <v>88</v>
      </c>
      <c r="D73" s="253">
        <v>9223</v>
      </c>
      <c r="E73" s="254">
        <v>954.1</v>
      </c>
    </row>
    <row r="74" spans="1:5" x14ac:dyDescent="0.2">
      <c r="A74" s="167"/>
      <c r="B74" s="168" t="s">
        <v>374</v>
      </c>
      <c r="C74" s="253">
        <v>23</v>
      </c>
      <c r="D74" s="253">
        <v>4956</v>
      </c>
      <c r="E74" s="254">
        <v>464.1</v>
      </c>
    </row>
    <row r="75" spans="1:5" x14ac:dyDescent="0.2">
      <c r="A75" s="167"/>
      <c r="B75" s="168" t="s">
        <v>375</v>
      </c>
      <c r="C75" s="253">
        <v>102</v>
      </c>
      <c r="D75" s="253">
        <v>26321</v>
      </c>
      <c r="E75" s="254">
        <v>387.5</v>
      </c>
    </row>
    <row r="76" spans="1:5" x14ac:dyDescent="0.2">
      <c r="A76" s="167"/>
      <c r="B76" s="168" t="s">
        <v>376</v>
      </c>
      <c r="C76" s="253">
        <v>1509</v>
      </c>
      <c r="D76" s="253">
        <v>242216</v>
      </c>
      <c r="E76" s="254">
        <v>623</v>
      </c>
    </row>
    <row r="77" spans="1:5" x14ac:dyDescent="0.2">
      <c r="A77" s="167"/>
      <c r="B77" s="168" t="s">
        <v>377</v>
      </c>
      <c r="C77" s="253">
        <v>15</v>
      </c>
      <c r="D77" s="253">
        <v>6277</v>
      </c>
      <c r="E77" s="254">
        <v>239</v>
      </c>
    </row>
    <row r="78" spans="1:5" x14ac:dyDescent="0.2">
      <c r="A78" s="167"/>
      <c r="B78" s="168" t="s">
        <v>378</v>
      </c>
      <c r="C78" s="253">
        <v>32</v>
      </c>
      <c r="D78" s="253">
        <v>3864</v>
      </c>
      <c r="E78" s="254">
        <v>828.2</v>
      </c>
    </row>
    <row r="79" spans="1:5" x14ac:dyDescent="0.2">
      <c r="A79" s="167"/>
      <c r="B79" s="168" t="s">
        <v>379</v>
      </c>
      <c r="C79" s="253">
        <v>55</v>
      </c>
      <c r="D79" s="253">
        <v>7946</v>
      </c>
      <c r="E79" s="254">
        <v>692.2</v>
      </c>
    </row>
    <row r="80" spans="1:5" x14ac:dyDescent="0.2">
      <c r="A80" s="167"/>
      <c r="B80" s="168" t="s">
        <v>380</v>
      </c>
      <c r="C80" s="253">
        <v>197</v>
      </c>
      <c r="D80" s="253">
        <v>18810</v>
      </c>
      <c r="E80" s="254">
        <v>1047.3</v>
      </c>
    </row>
    <row r="81" spans="1:5" x14ac:dyDescent="0.2">
      <c r="A81" s="167"/>
      <c r="B81" s="168" t="s">
        <v>381</v>
      </c>
      <c r="C81" s="253">
        <v>13</v>
      </c>
      <c r="D81" s="253">
        <v>6273</v>
      </c>
      <c r="E81" s="254">
        <v>207.2</v>
      </c>
    </row>
    <row r="82" spans="1:5" x14ac:dyDescent="0.2">
      <c r="A82" s="167"/>
      <c r="B82" s="168" t="s">
        <v>382</v>
      </c>
      <c r="C82" s="253">
        <v>83</v>
      </c>
      <c r="D82" s="253">
        <v>7833</v>
      </c>
      <c r="E82" s="254">
        <v>1059.5999999999999</v>
      </c>
    </row>
    <row r="83" spans="1:5" x14ac:dyDescent="0.2">
      <c r="A83" s="167"/>
      <c r="B83" s="168" t="s">
        <v>383</v>
      </c>
      <c r="C83" s="253">
        <v>80</v>
      </c>
      <c r="D83" s="253">
        <v>7123</v>
      </c>
      <c r="E83" s="254">
        <v>1123.0999999999999</v>
      </c>
    </row>
    <row r="84" spans="1:5" x14ac:dyDescent="0.2">
      <c r="A84" s="167"/>
      <c r="B84" s="168" t="s">
        <v>384</v>
      </c>
      <c r="C84" s="253">
        <v>15</v>
      </c>
      <c r="D84" s="253">
        <v>3231</v>
      </c>
      <c r="E84" s="254">
        <v>464.3</v>
      </c>
    </row>
    <row r="85" spans="1:5" x14ac:dyDescent="0.2">
      <c r="A85" s="167"/>
      <c r="B85" s="168" t="s">
        <v>385</v>
      </c>
      <c r="C85" s="253">
        <v>73</v>
      </c>
      <c r="D85" s="253">
        <v>9575</v>
      </c>
      <c r="E85" s="254">
        <v>762.4</v>
      </c>
    </row>
    <row r="86" spans="1:5" x14ac:dyDescent="0.2">
      <c r="A86" s="167"/>
      <c r="B86" s="168" t="s">
        <v>386</v>
      </c>
      <c r="C86" s="253">
        <v>18</v>
      </c>
      <c r="D86" s="253">
        <v>3217</v>
      </c>
      <c r="E86" s="254">
        <v>559.5</v>
      </c>
    </row>
    <row r="87" spans="1:5" x14ac:dyDescent="0.2">
      <c r="A87" s="167"/>
      <c r="B87" s="168" t="s">
        <v>387</v>
      </c>
      <c r="C87" s="253">
        <v>10</v>
      </c>
      <c r="D87" s="253">
        <v>2805</v>
      </c>
      <c r="E87" s="254">
        <v>356.5</v>
      </c>
    </row>
    <row r="88" spans="1:5" x14ac:dyDescent="0.2">
      <c r="A88" s="167"/>
      <c r="B88" s="168" t="s">
        <v>388</v>
      </c>
      <c r="C88" s="253">
        <v>188</v>
      </c>
      <c r="D88" s="253">
        <v>12698</v>
      </c>
      <c r="E88" s="254">
        <v>1480.5</v>
      </c>
    </row>
    <row r="89" spans="1:5" x14ac:dyDescent="0.2">
      <c r="A89" s="167"/>
      <c r="B89" s="168" t="s">
        <v>389</v>
      </c>
      <c r="C89" s="253">
        <v>221</v>
      </c>
      <c r="D89" s="253">
        <v>31810</v>
      </c>
      <c r="E89" s="254">
        <v>694.8</v>
      </c>
    </row>
    <row r="90" spans="1:5" x14ac:dyDescent="0.2">
      <c r="A90" s="167"/>
      <c r="B90" s="168" t="s">
        <v>390</v>
      </c>
      <c r="C90" s="253">
        <v>116</v>
      </c>
      <c r="D90" s="253">
        <v>11871</v>
      </c>
      <c r="E90" s="254">
        <v>977.2</v>
      </c>
    </row>
    <row r="91" spans="1:5" x14ac:dyDescent="0.2">
      <c r="A91" s="167"/>
      <c r="B91" s="168" t="s">
        <v>391</v>
      </c>
      <c r="C91" s="253">
        <v>131</v>
      </c>
      <c r="D91" s="253">
        <v>12901</v>
      </c>
      <c r="E91" s="254">
        <v>1015.4</v>
      </c>
    </row>
    <row r="92" spans="1:5" x14ac:dyDescent="0.2">
      <c r="A92" s="167"/>
      <c r="B92" s="168" t="s">
        <v>392</v>
      </c>
      <c r="C92" s="253">
        <v>13</v>
      </c>
      <c r="D92" s="253">
        <v>4000</v>
      </c>
      <c r="E92" s="254">
        <v>325</v>
      </c>
    </row>
    <row r="93" spans="1:5" x14ac:dyDescent="0.2">
      <c r="A93" s="167"/>
      <c r="B93" s="168" t="s">
        <v>393</v>
      </c>
      <c r="C93" s="253">
        <v>9</v>
      </c>
      <c r="D93" s="253">
        <v>6876</v>
      </c>
      <c r="E93" s="254">
        <v>130.9</v>
      </c>
    </row>
    <row r="94" spans="1:5" x14ac:dyDescent="0.2">
      <c r="A94" s="167"/>
      <c r="B94" s="168" t="s">
        <v>327</v>
      </c>
      <c r="C94" s="253">
        <v>274</v>
      </c>
      <c r="D94" s="253">
        <v>47061</v>
      </c>
      <c r="E94" s="254">
        <v>582.20000000000005</v>
      </c>
    </row>
    <row r="95" spans="1:5" x14ac:dyDescent="0.2">
      <c r="A95" s="170" t="s">
        <v>259</v>
      </c>
      <c r="B95" s="171" t="s">
        <v>246</v>
      </c>
      <c r="C95" s="255">
        <f>SUM(C68:C94)</f>
        <v>3369</v>
      </c>
      <c r="D95" s="255">
        <f>SUM(D68:D94)</f>
        <v>508379</v>
      </c>
      <c r="E95" s="256">
        <f>C95/D95*100000</f>
        <v>662.69456448830499</v>
      </c>
    </row>
    <row r="96" spans="1:5" x14ac:dyDescent="0.2">
      <c r="A96" s="167" t="s">
        <v>68</v>
      </c>
      <c r="B96" s="168" t="s">
        <v>394</v>
      </c>
      <c r="C96" s="253">
        <v>10</v>
      </c>
      <c r="D96" s="253">
        <v>2586</v>
      </c>
      <c r="E96" s="254">
        <v>386.7</v>
      </c>
    </row>
    <row r="97" spans="1:5" x14ac:dyDescent="0.2">
      <c r="A97" s="167"/>
      <c r="B97" s="168" t="s">
        <v>395</v>
      </c>
      <c r="C97" s="253">
        <v>214</v>
      </c>
      <c r="D97" s="253">
        <v>16693</v>
      </c>
      <c r="E97" s="254">
        <v>1282</v>
      </c>
    </row>
    <row r="98" spans="1:5" x14ac:dyDescent="0.2">
      <c r="A98" s="167"/>
      <c r="B98" s="168" t="s">
        <v>396</v>
      </c>
      <c r="C98" s="253">
        <v>38</v>
      </c>
      <c r="D98" s="253">
        <v>4020</v>
      </c>
      <c r="E98" s="254">
        <v>945.3</v>
      </c>
    </row>
    <row r="99" spans="1:5" x14ac:dyDescent="0.2">
      <c r="A99" s="167"/>
      <c r="B99" s="168" t="s">
        <v>397</v>
      </c>
      <c r="C99" s="253">
        <v>39</v>
      </c>
      <c r="D99" s="253">
        <v>3726</v>
      </c>
      <c r="E99" s="254">
        <v>1046.7</v>
      </c>
    </row>
    <row r="100" spans="1:5" x14ac:dyDescent="0.2">
      <c r="A100" s="167"/>
      <c r="B100" s="168" t="s">
        <v>398</v>
      </c>
      <c r="C100" s="253">
        <v>53</v>
      </c>
      <c r="D100" s="253">
        <v>2726</v>
      </c>
      <c r="E100" s="254">
        <v>1944.2</v>
      </c>
    </row>
    <row r="101" spans="1:5" x14ac:dyDescent="0.2">
      <c r="A101" s="167"/>
      <c r="B101" s="168" t="s">
        <v>399</v>
      </c>
      <c r="C101" s="253">
        <v>51</v>
      </c>
      <c r="D101" s="253">
        <v>5085</v>
      </c>
      <c r="E101" s="254">
        <v>1002.9</v>
      </c>
    </row>
    <row r="102" spans="1:5" x14ac:dyDescent="0.2">
      <c r="A102" s="167"/>
      <c r="B102" s="168" t="s">
        <v>400</v>
      </c>
      <c r="C102" s="253">
        <v>148</v>
      </c>
      <c r="D102" s="253">
        <v>8450</v>
      </c>
      <c r="E102" s="254">
        <v>1751.5</v>
      </c>
    </row>
    <row r="103" spans="1:5" x14ac:dyDescent="0.2">
      <c r="A103" s="167"/>
      <c r="B103" s="168" t="s">
        <v>401</v>
      </c>
      <c r="C103" s="253">
        <v>77</v>
      </c>
      <c r="D103" s="253">
        <v>8037</v>
      </c>
      <c r="E103" s="254">
        <v>958.1</v>
      </c>
    </row>
    <row r="104" spans="1:5" x14ac:dyDescent="0.2">
      <c r="A104" s="167"/>
      <c r="B104" s="168" t="s">
        <v>327</v>
      </c>
      <c r="C104" s="253">
        <v>271</v>
      </c>
      <c r="D104" s="253">
        <v>38272</v>
      </c>
      <c r="E104" s="254">
        <v>708.1</v>
      </c>
    </row>
    <row r="105" spans="1:5" x14ac:dyDescent="0.2">
      <c r="A105" s="170" t="s">
        <v>260</v>
      </c>
      <c r="B105" s="171" t="s">
        <v>246</v>
      </c>
      <c r="C105" s="255">
        <f>SUM(C96:C104)</f>
        <v>901</v>
      </c>
      <c r="D105" s="255">
        <f>SUM(D96:D104)</f>
        <v>89595</v>
      </c>
      <c r="E105" s="256">
        <f>C105/D105*100000</f>
        <v>1005.6364752497349</v>
      </c>
    </row>
    <row r="106" spans="1:5" x14ac:dyDescent="0.2">
      <c r="A106" s="167" t="s">
        <v>69</v>
      </c>
      <c r="B106" s="168" t="s">
        <v>402</v>
      </c>
      <c r="C106" s="253">
        <v>22</v>
      </c>
      <c r="D106" s="253">
        <v>2687</v>
      </c>
      <c r="E106" s="254">
        <v>818.8</v>
      </c>
    </row>
    <row r="107" spans="1:5" x14ac:dyDescent="0.2">
      <c r="A107" s="167"/>
      <c r="B107" s="168" t="s">
        <v>403</v>
      </c>
      <c r="C107" s="253">
        <v>138</v>
      </c>
      <c r="D107" s="253">
        <v>9202</v>
      </c>
      <c r="E107" s="254">
        <v>1499.7</v>
      </c>
    </row>
    <row r="108" spans="1:5" x14ac:dyDescent="0.2">
      <c r="A108" s="167"/>
      <c r="B108" s="168" t="s">
        <v>327</v>
      </c>
      <c r="C108" s="253">
        <v>194</v>
      </c>
      <c r="D108" s="253">
        <v>16286</v>
      </c>
      <c r="E108" s="254">
        <v>1191.2</v>
      </c>
    </row>
    <row r="109" spans="1:5" x14ac:dyDescent="0.2">
      <c r="A109" s="170" t="s">
        <v>261</v>
      </c>
      <c r="B109" s="171" t="s">
        <v>246</v>
      </c>
      <c r="C109" s="255">
        <f>SUM(C106:C108)</f>
        <v>354</v>
      </c>
      <c r="D109" s="255">
        <f>SUM(D106:D108)</f>
        <v>28175</v>
      </c>
      <c r="E109" s="256">
        <f>C109/D109*100000</f>
        <v>1256.433007985803</v>
      </c>
    </row>
    <row r="110" spans="1:5" x14ac:dyDescent="0.2">
      <c r="A110" s="167" t="s">
        <v>70</v>
      </c>
      <c r="B110" s="168" t="s">
        <v>404</v>
      </c>
      <c r="C110" s="253">
        <v>270</v>
      </c>
      <c r="D110" s="253">
        <v>27251</v>
      </c>
      <c r="E110" s="254">
        <v>990.8</v>
      </c>
    </row>
    <row r="111" spans="1:5" x14ac:dyDescent="0.2">
      <c r="A111" s="167"/>
      <c r="B111" s="168" t="s">
        <v>327</v>
      </c>
      <c r="C111" s="253">
        <v>133</v>
      </c>
      <c r="D111" s="253">
        <v>17143</v>
      </c>
      <c r="E111" s="254">
        <v>775.8</v>
      </c>
    </row>
    <row r="112" spans="1:5" x14ac:dyDescent="0.2">
      <c r="A112" s="170" t="s">
        <v>262</v>
      </c>
      <c r="B112" s="171" t="s">
        <v>246</v>
      </c>
      <c r="C112" s="255">
        <f>SUM(C110:C111)</f>
        <v>403</v>
      </c>
      <c r="D112" s="255">
        <f>SUM(D110:D111)</f>
        <v>44394</v>
      </c>
      <c r="E112" s="256">
        <f>C112/D112*100000</f>
        <v>907.78033067531646</v>
      </c>
    </row>
    <row r="113" spans="1:5" x14ac:dyDescent="0.2">
      <c r="A113" s="167" t="s">
        <v>71</v>
      </c>
      <c r="B113" s="168" t="s">
        <v>405</v>
      </c>
      <c r="C113" s="253">
        <v>155</v>
      </c>
      <c r="D113" s="253">
        <v>16194</v>
      </c>
      <c r="E113" s="254">
        <v>957.1</v>
      </c>
    </row>
    <row r="114" spans="1:5" x14ac:dyDescent="0.2">
      <c r="A114" s="167"/>
      <c r="B114" s="168" t="s">
        <v>406</v>
      </c>
      <c r="C114" s="253">
        <v>17</v>
      </c>
      <c r="D114" s="253">
        <v>3452</v>
      </c>
      <c r="E114" s="254">
        <v>492.5</v>
      </c>
    </row>
    <row r="115" spans="1:5" x14ac:dyDescent="0.2">
      <c r="A115" s="167"/>
      <c r="B115" s="168" t="s">
        <v>327</v>
      </c>
      <c r="C115" s="253">
        <v>189</v>
      </c>
      <c r="D115" s="253">
        <v>24649</v>
      </c>
      <c r="E115" s="254">
        <v>766.8</v>
      </c>
    </row>
    <row r="116" spans="1:5" x14ac:dyDescent="0.2">
      <c r="A116" s="170" t="s">
        <v>263</v>
      </c>
      <c r="B116" s="171" t="s">
        <v>246</v>
      </c>
      <c r="C116" s="255">
        <f>SUM(C113:C115)</f>
        <v>361</v>
      </c>
      <c r="D116" s="255">
        <f>SUM(D113:D115)</f>
        <v>44295</v>
      </c>
      <c r="E116" s="256">
        <f>C116/D116*100000</f>
        <v>814.99040523761153</v>
      </c>
    </row>
    <row r="117" spans="1:5" x14ac:dyDescent="0.2">
      <c r="A117" s="167" t="s">
        <v>72</v>
      </c>
      <c r="B117" s="168" t="s">
        <v>407</v>
      </c>
      <c r="C117" s="253">
        <v>103</v>
      </c>
      <c r="D117" s="253">
        <v>7200</v>
      </c>
      <c r="E117" s="254">
        <v>1430.6</v>
      </c>
    </row>
    <row r="118" spans="1:5" x14ac:dyDescent="0.2">
      <c r="A118" s="167"/>
      <c r="B118" s="168" t="s">
        <v>408</v>
      </c>
      <c r="C118" s="253">
        <v>616</v>
      </c>
      <c r="D118" s="253">
        <v>65016</v>
      </c>
      <c r="E118" s="254">
        <v>947.5</v>
      </c>
    </row>
    <row r="119" spans="1:5" x14ac:dyDescent="0.2">
      <c r="A119" s="167"/>
      <c r="B119" s="168" t="s">
        <v>409</v>
      </c>
      <c r="C119" s="253">
        <v>12</v>
      </c>
      <c r="D119" s="253">
        <v>3192</v>
      </c>
      <c r="E119" s="254">
        <v>375.9</v>
      </c>
    </row>
    <row r="120" spans="1:5" x14ac:dyDescent="0.2">
      <c r="A120" s="167"/>
      <c r="B120" s="168" t="s">
        <v>410</v>
      </c>
      <c r="C120" s="253">
        <v>25</v>
      </c>
      <c r="D120" s="253">
        <v>3285</v>
      </c>
      <c r="E120" s="254">
        <v>761</v>
      </c>
    </row>
    <row r="121" spans="1:5" x14ac:dyDescent="0.2">
      <c r="A121" s="167"/>
      <c r="B121" s="168" t="s">
        <v>411</v>
      </c>
      <c r="C121" s="253">
        <v>8</v>
      </c>
      <c r="D121" s="253">
        <v>2756</v>
      </c>
      <c r="E121" s="254">
        <v>290.3</v>
      </c>
    </row>
    <row r="122" spans="1:5" x14ac:dyDescent="0.2">
      <c r="A122" s="167"/>
      <c r="B122" s="168" t="s">
        <v>412</v>
      </c>
      <c r="C122" s="253">
        <v>25</v>
      </c>
      <c r="D122" s="253">
        <v>7267</v>
      </c>
      <c r="E122" s="254">
        <v>344</v>
      </c>
    </row>
    <row r="123" spans="1:5" x14ac:dyDescent="0.2">
      <c r="A123" s="167"/>
      <c r="B123" s="168" t="s">
        <v>327</v>
      </c>
      <c r="C123" s="253">
        <v>87</v>
      </c>
      <c r="D123" s="253">
        <v>12257</v>
      </c>
      <c r="E123" s="254">
        <v>709.8</v>
      </c>
    </row>
    <row r="124" spans="1:5" x14ac:dyDescent="0.2">
      <c r="A124" s="170" t="s">
        <v>264</v>
      </c>
      <c r="B124" s="171" t="s">
        <v>246</v>
      </c>
      <c r="C124" s="255">
        <f>SUM(C117:C123)</f>
        <v>876</v>
      </c>
      <c r="D124" s="255">
        <f>SUM(D117:D123)</f>
        <v>100973</v>
      </c>
      <c r="E124" s="256">
        <f>C124/D124*100000</f>
        <v>867.55865429372204</v>
      </c>
    </row>
    <row r="125" spans="1:5" x14ac:dyDescent="0.2">
      <c r="A125" s="170" t="s">
        <v>265</v>
      </c>
      <c r="B125" s="171" t="s">
        <v>246</v>
      </c>
      <c r="C125" s="255">
        <v>78</v>
      </c>
      <c r="D125" s="255">
        <v>4474</v>
      </c>
      <c r="E125" s="256">
        <v>1743.4</v>
      </c>
    </row>
    <row r="126" spans="1:5" x14ac:dyDescent="0.2">
      <c r="A126" s="167" t="s">
        <v>73</v>
      </c>
      <c r="B126" s="168" t="s">
        <v>413</v>
      </c>
      <c r="C126" s="253">
        <v>14</v>
      </c>
      <c r="D126" s="253">
        <v>2828</v>
      </c>
      <c r="E126" s="254">
        <v>495</v>
      </c>
    </row>
    <row r="127" spans="1:5" x14ac:dyDescent="0.2">
      <c r="A127" s="167"/>
      <c r="B127" s="168" t="s">
        <v>414</v>
      </c>
      <c r="C127" s="253">
        <v>511</v>
      </c>
      <c r="D127" s="253">
        <v>43461</v>
      </c>
      <c r="E127" s="254">
        <v>1175.8</v>
      </c>
    </row>
    <row r="128" spans="1:5" x14ac:dyDescent="0.2">
      <c r="A128" s="167"/>
      <c r="B128" s="168" t="s">
        <v>415</v>
      </c>
      <c r="C128" s="253">
        <v>19</v>
      </c>
      <c r="D128" s="253">
        <v>3516</v>
      </c>
      <c r="E128" s="254">
        <v>540.4</v>
      </c>
    </row>
    <row r="129" spans="1:5" x14ac:dyDescent="0.2">
      <c r="A129" s="167"/>
      <c r="B129" s="168" t="s">
        <v>416</v>
      </c>
      <c r="C129" s="253">
        <v>19</v>
      </c>
      <c r="D129" s="253">
        <v>2706</v>
      </c>
      <c r="E129" s="254">
        <v>702.1</v>
      </c>
    </row>
    <row r="130" spans="1:5" x14ac:dyDescent="0.2">
      <c r="A130" s="167"/>
      <c r="B130" s="168" t="s">
        <v>417</v>
      </c>
      <c r="C130" s="253">
        <v>40</v>
      </c>
      <c r="D130" s="253">
        <v>5180</v>
      </c>
      <c r="E130" s="254">
        <v>772.2</v>
      </c>
    </row>
    <row r="131" spans="1:5" x14ac:dyDescent="0.2">
      <c r="A131" s="167"/>
      <c r="B131" s="168" t="s">
        <v>418</v>
      </c>
      <c r="C131" s="253">
        <v>113</v>
      </c>
      <c r="D131" s="253">
        <v>7773</v>
      </c>
      <c r="E131" s="254">
        <v>1453.8</v>
      </c>
    </row>
    <row r="132" spans="1:5" x14ac:dyDescent="0.2">
      <c r="A132" s="167"/>
      <c r="B132" s="168" t="s">
        <v>419</v>
      </c>
      <c r="C132" s="253">
        <v>20</v>
      </c>
      <c r="D132" s="253">
        <v>4438</v>
      </c>
      <c r="E132" s="254">
        <v>450.7</v>
      </c>
    </row>
    <row r="133" spans="1:5" x14ac:dyDescent="0.2">
      <c r="A133" s="167"/>
      <c r="B133" s="168" t="s">
        <v>401</v>
      </c>
      <c r="C133" s="253">
        <v>28</v>
      </c>
      <c r="D133" s="253">
        <v>3503</v>
      </c>
      <c r="E133" s="254">
        <v>799.3</v>
      </c>
    </row>
    <row r="134" spans="1:5" x14ac:dyDescent="0.2">
      <c r="A134" s="167"/>
      <c r="B134" s="168" t="s">
        <v>327</v>
      </c>
      <c r="C134" s="253">
        <v>215</v>
      </c>
      <c r="D134" s="253">
        <v>29719</v>
      </c>
      <c r="E134" s="254">
        <v>723.4</v>
      </c>
    </row>
    <row r="135" spans="1:5" x14ac:dyDescent="0.2">
      <c r="A135" s="170" t="s">
        <v>266</v>
      </c>
      <c r="B135" s="171" t="s">
        <v>246</v>
      </c>
      <c r="C135" s="255">
        <f>SUM(C126:C134)</f>
        <v>979</v>
      </c>
      <c r="D135" s="255">
        <f>SUM(D126:D134)</f>
        <v>103124</v>
      </c>
      <c r="E135" s="256">
        <f>C135/D135*100000</f>
        <v>949.34253907916684</v>
      </c>
    </row>
    <row r="136" spans="1:5" x14ac:dyDescent="0.2">
      <c r="A136" s="170" t="s">
        <v>267</v>
      </c>
      <c r="B136" s="171" t="s">
        <v>246</v>
      </c>
      <c r="C136" s="255">
        <v>115</v>
      </c>
      <c r="D136" s="255">
        <v>9287</v>
      </c>
      <c r="E136" s="256">
        <v>1238.3</v>
      </c>
    </row>
    <row r="137" spans="1:5" x14ac:dyDescent="0.2">
      <c r="A137" s="167" t="s">
        <v>74</v>
      </c>
      <c r="B137" s="168" t="s">
        <v>420</v>
      </c>
      <c r="C137" s="253">
        <v>40</v>
      </c>
      <c r="D137" s="253">
        <v>3238</v>
      </c>
      <c r="E137" s="254">
        <v>1235.3</v>
      </c>
    </row>
    <row r="138" spans="1:5" x14ac:dyDescent="0.2">
      <c r="A138" s="167"/>
      <c r="B138" s="168" t="s">
        <v>421</v>
      </c>
      <c r="C138" s="253">
        <v>33</v>
      </c>
      <c r="D138" s="253">
        <v>2519</v>
      </c>
      <c r="E138" s="254">
        <v>1310</v>
      </c>
    </row>
    <row r="139" spans="1:5" x14ac:dyDescent="0.2">
      <c r="A139" s="167"/>
      <c r="B139" s="168" t="s">
        <v>422</v>
      </c>
      <c r="C139" s="253">
        <v>58</v>
      </c>
      <c r="D139" s="253">
        <v>3830</v>
      </c>
      <c r="E139" s="254">
        <v>1514.4</v>
      </c>
    </row>
    <row r="140" spans="1:5" x14ac:dyDescent="0.2">
      <c r="A140" s="167"/>
      <c r="B140" s="168" t="s">
        <v>423</v>
      </c>
      <c r="C140" s="253">
        <v>102</v>
      </c>
      <c r="D140" s="253">
        <v>12788</v>
      </c>
      <c r="E140" s="254">
        <v>797.6</v>
      </c>
    </row>
    <row r="141" spans="1:5" x14ac:dyDescent="0.2">
      <c r="A141" s="167"/>
      <c r="B141" s="168" t="s">
        <v>327</v>
      </c>
      <c r="C141" s="253">
        <v>280</v>
      </c>
      <c r="D141" s="253">
        <v>30724</v>
      </c>
      <c r="E141" s="254">
        <v>911.3</v>
      </c>
    </row>
    <row r="142" spans="1:5" x14ac:dyDescent="0.2">
      <c r="A142" s="170" t="s">
        <v>268</v>
      </c>
      <c r="B142" s="171" t="s">
        <v>246</v>
      </c>
      <c r="C142" s="255">
        <f>SUM(C137:C141)</f>
        <v>513</v>
      </c>
      <c r="D142" s="255">
        <f>SUM(D137:D141)</f>
        <v>53099</v>
      </c>
      <c r="E142" s="256">
        <f>C142/D142*100000</f>
        <v>966.11988926345123</v>
      </c>
    </row>
    <row r="143" spans="1:5" x14ac:dyDescent="0.2">
      <c r="A143" s="167" t="s">
        <v>75</v>
      </c>
      <c r="B143" s="168" t="s">
        <v>424</v>
      </c>
      <c r="C143" s="253">
        <v>31</v>
      </c>
      <c r="D143" s="253">
        <v>3194</v>
      </c>
      <c r="E143" s="254">
        <v>970.6</v>
      </c>
    </row>
    <row r="144" spans="1:5" x14ac:dyDescent="0.2">
      <c r="A144" s="167"/>
      <c r="B144" s="168" t="s">
        <v>425</v>
      </c>
      <c r="C144" s="253">
        <v>119</v>
      </c>
      <c r="D144" s="253">
        <v>10768</v>
      </c>
      <c r="E144" s="254">
        <v>1105.0999999999999</v>
      </c>
    </row>
    <row r="145" spans="1:5" x14ac:dyDescent="0.2">
      <c r="A145" s="167"/>
      <c r="B145" s="168" t="s">
        <v>327</v>
      </c>
      <c r="C145" s="253">
        <v>174</v>
      </c>
      <c r="D145" s="253">
        <v>22966</v>
      </c>
      <c r="E145" s="254">
        <v>757.6</v>
      </c>
    </row>
    <row r="146" spans="1:5" x14ac:dyDescent="0.2">
      <c r="A146" s="170" t="s">
        <v>269</v>
      </c>
      <c r="B146" s="171" t="s">
        <v>246</v>
      </c>
      <c r="C146" s="255">
        <f>SUM(C143:C145)</f>
        <v>324</v>
      </c>
      <c r="D146" s="255">
        <f>SUM(D143:D145)</f>
        <v>36928</v>
      </c>
      <c r="E146" s="256">
        <f>C146/D146*100000</f>
        <v>877.38301559792035</v>
      </c>
    </row>
    <row r="147" spans="1:5" x14ac:dyDescent="0.2">
      <c r="A147" s="167" t="s">
        <v>76</v>
      </c>
      <c r="B147" s="168" t="s">
        <v>426</v>
      </c>
      <c r="C147" s="253">
        <v>91</v>
      </c>
      <c r="D147" s="253">
        <v>5454</v>
      </c>
      <c r="E147" s="254">
        <v>1668.5</v>
      </c>
    </row>
    <row r="148" spans="1:5" x14ac:dyDescent="0.2">
      <c r="A148" s="167"/>
      <c r="B148" s="168" t="s">
        <v>327</v>
      </c>
      <c r="C148" s="253">
        <v>167</v>
      </c>
      <c r="D148" s="253">
        <v>13720</v>
      </c>
      <c r="E148" s="254">
        <v>1217.2</v>
      </c>
    </row>
    <row r="149" spans="1:5" x14ac:dyDescent="0.2">
      <c r="A149" s="170" t="s">
        <v>270</v>
      </c>
      <c r="B149" s="171" t="s">
        <v>246</v>
      </c>
      <c r="C149" s="255">
        <f>SUM(C147:C148)</f>
        <v>258</v>
      </c>
      <c r="D149" s="255">
        <f>SUM(D147:D148)</f>
        <v>19174</v>
      </c>
      <c r="E149" s="256">
        <f>C149/D149*100000</f>
        <v>1345.5721289245853</v>
      </c>
    </row>
    <row r="150" spans="1:5" x14ac:dyDescent="0.2">
      <c r="A150" s="167" t="s">
        <v>77</v>
      </c>
      <c r="B150" s="168" t="s">
        <v>427</v>
      </c>
      <c r="C150" s="253">
        <v>56</v>
      </c>
      <c r="D150" s="253">
        <v>4686</v>
      </c>
      <c r="E150" s="254">
        <v>1195</v>
      </c>
    </row>
    <row r="151" spans="1:5" x14ac:dyDescent="0.2">
      <c r="A151" s="167"/>
      <c r="B151" s="168" t="s">
        <v>327</v>
      </c>
      <c r="C151" s="253">
        <v>152</v>
      </c>
      <c r="D151" s="253">
        <v>19150</v>
      </c>
      <c r="E151" s="254">
        <v>793.7</v>
      </c>
    </row>
    <row r="152" spans="1:5" x14ac:dyDescent="0.2">
      <c r="A152" s="170" t="s">
        <v>271</v>
      </c>
      <c r="B152" s="171" t="s">
        <v>246</v>
      </c>
      <c r="C152" s="255">
        <f>SUM(C150:C151)</f>
        <v>208</v>
      </c>
      <c r="D152" s="255">
        <f>SUM(D150:D151)</f>
        <v>23836</v>
      </c>
      <c r="E152" s="256">
        <f>C152/D152*100000</f>
        <v>872.62963584494037</v>
      </c>
    </row>
    <row r="153" spans="1:5" x14ac:dyDescent="0.2">
      <c r="A153" s="170" t="s">
        <v>272</v>
      </c>
      <c r="B153" s="171" t="s">
        <v>246</v>
      </c>
      <c r="C153" s="255">
        <v>88</v>
      </c>
      <c r="D153" s="255">
        <v>5925</v>
      </c>
      <c r="E153" s="256">
        <v>1485.2</v>
      </c>
    </row>
    <row r="154" spans="1:5" x14ac:dyDescent="0.2">
      <c r="A154" s="167" t="s">
        <v>78</v>
      </c>
      <c r="B154" s="168" t="s">
        <v>428</v>
      </c>
      <c r="C154" s="253">
        <v>92</v>
      </c>
      <c r="D154" s="253">
        <v>3642</v>
      </c>
      <c r="E154" s="254">
        <v>2526.1</v>
      </c>
    </row>
    <row r="155" spans="1:5" x14ac:dyDescent="0.2">
      <c r="A155" s="167"/>
      <c r="B155" s="168" t="s">
        <v>429</v>
      </c>
      <c r="C155" s="253">
        <v>15</v>
      </c>
      <c r="D155" s="253">
        <v>2849</v>
      </c>
      <c r="E155" s="254">
        <v>526.5</v>
      </c>
    </row>
    <row r="156" spans="1:5" x14ac:dyDescent="0.2">
      <c r="A156" s="167"/>
      <c r="B156" s="168" t="s">
        <v>327</v>
      </c>
      <c r="C156" s="253">
        <v>121</v>
      </c>
      <c r="D156" s="253">
        <v>14244</v>
      </c>
      <c r="E156" s="254">
        <v>849.5</v>
      </c>
    </row>
    <row r="157" spans="1:5" x14ac:dyDescent="0.2">
      <c r="A157" s="170" t="s">
        <v>273</v>
      </c>
      <c r="B157" s="171" t="s">
        <v>246</v>
      </c>
      <c r="C157" s="255">
        <f>SUM(C154:C156)</f>
        <v>228</v>
      </c>
      <c r="D157" s="255">
        <f>SUM(D154:D156)</f>
        <v>20735</v>
      </c>
      <c r="E157" s="256">
        <f>C157/D157*100000</f>
        <v>1099.5900651073064</v>
      </c>
    </row>
    <row r="158" spans="1:5" x14ac:dyDescent="0.2">
      <c r="A158" s="167" t="s">
        <v>79</v>
      </c>
      <c r="B158" s="168" t="s">
        <v>430</v>
      </c>
      <c r="C158" s="253">
        <v>130</v>
      </c>
      <c r="D158" s="253">
        <v>12355</v>
      </c>
      <c r="E158" s="254">
        <v>1052.2</v>
      </c>
    </row>
    <row r="159" spans="1:5" x14ac:dyDescent="0.2">
      <c r="A159" s="167"/>
      <c r="B159" s="168" t="s">
        <v>431</v>
      </c>
      <c r="C159" s="253">
        <v>27</v>
      </c>
      <c r="D159" s="253">
        <v>4670</v>
      </c>
      <c r="E159" s="254">
        <v>578.20000000000005</v>
      </c>
    </row>
    <row r="160" spans="1:5" x14ac:dyDescent="0.2">
      <c r="A160" s="167"/>
      <c r="B160" s="168" t="s">
        <v>432</v>
      </c>
      <c r="C160" s="253">
        <v>130</v>
      </c>
      <c r="D160" s="253">
        <v>7914</v>
      </c>
      <c r="E160" s="254">
        <v>1642.7</v>
      </c>
    </row>
    <row r="161" spans="1:5" x14ac:dyDescent="0.2">
      <c r="A161" s="167"/>
      <c r="B161" s="168" t="s">
        <v>433</v>
      </c>
      <c r="C161" s="253">
        <v>25</v>
      </c>
      <c r="D161" s="253">
        <v>2908</v>
      </c>
      <c r="E161" s="254">
        <v>859.7</v>
      </c>
    </row>
    <row r="162" spans="1:5" x14ac:dyDescent="0.2">
      <c r="A162" s="167"/>
      <c r="B162" s="168" t="s">
        <v>434</v>
      </c>
      <c r="C162" s="253">
        <v>19</v>
      </c>
      <c r="D162" s="253">
        <v>3694</v>
      </c>
      <c r="E162" s="254">
        <v>514.29999999999995</v>
      </c>
    </row>
    <row r="163" spans="1:5" x14ac:dyDescent="0.2">
      <c r="A163" s="167"/>
      <c r="B163" s="168" t="s">
        <v>435</v>
      </c>
      <c r="C163" s="253">
        <v>70</v>
      </c>
      <c r="D163" s="253">
        <v>5840</v>
      </c>
      <c r="E163" s="254">
        <v>1198.5999999999999</v>
      </c>
    </row>
    <row r="164" spans="1:5" x14ac:dyDescent="0.2">
      <c r="A164" s="167"/>
      <c r="B164" s="168" t="s">
        <v>436</v>
      </c>
      <c r="C164" s="253">
        <v>26</v>
      </c>
      <c r="D164" s="253">
        <v>3088</v>
      </c>
      <c r="E164" s="254">
        <v>842</v>
      </c>
    </row>
    <row r="165" spans="1:5" x14ac:dyDescent="0.2">
      <c r="A165" s="167"/>
      <c r="B165" s="168" t="s">
        <v>437</v>
      </c>
      <c r="C165" s="253">
        <v>24</v>
      </c>
      <c r="D165" s="253">
        <v>3330</v>
      </c>
      <c r="E165" s="254">
        <v>720.7</v>
      </c>
    </row>
    <row r="166" spans="1:5" x14ac:dyDescent="0.2">
      <c r="A166" s="167"/>
      <c r="B166" s="168" t="s">
        <v>400</v>
      </c>
      <c r="C166" s="253">
        <v>126</v>
      </c>
      <c r="D166" s="253">
        <v>15414</v>
      </c>
      <c r="E166" s="254">
        <v>817.4</v>
      </c>
    </row>
    <row r="167" spans="1:5" x14ac:dyDescent="0.2">
      <c r="A167" s="167"/>
      <c r="B167" s="168" t="s">
        <v>438</v>
      </c>
      <c r="C167" s="253">
        <v>11</v>
      </c>
      <c r="D167" s="253">
        <v>3226</v>
      </c>
      <c r="E167" s="254">
        <v>341</v>
      </c>
    </row>
    <row r="168" spans="1:5" x14ac:dyDescent="0.2">
      <c r="A168" s="167"/>
      <c r="B168" s="168" t="s">
        <v>327</v>
      </c>
      <c r="C168" s="253">
        <v>147</v>
      </c>
      <c r="D168" s="253">
        <v>21816</v>
      </c>
      <c r="E168" s="254">
        <v>673.8</v>
      </c>
    </row>
    <row r="169" spans="1:5" x14ac:dyDescent="0.2">
      <c r="A169" s="170" t="s">
        <v>274</v>
      </c>
      <c r="B169" s="171" t="s">
        <v>246</v>
      </c>
      <c r="C169" s="255">
        <f>SUM(C158:C168)</f>
        <v>735</v>
      </c>
      <c r="D169" s="255">
        <f>SUM(D158:D168)</f>
        <v>84255</v>
      </c>
      <c r="E169" s="256">
        <f>C169/D169*100000</f>
        <v>872.35178921132274</v>
      </c>
    </row>
    <row r="170" spans="1:5" x14ac:dyDescent="0.2">
      <c r="A170" s="167" t="s">
        <v>80</v>
      </c>
      <c r="B170" s="168" t="s">
        <v>439</v>
      </c>
      <c r="C170" s="253">
        <v>65</v>
      </c>
      <c r="D170" s="253">
        <v>4499</v>
      </c>
      <c r="E170" s="254">
        <v>1444.8</v>
      </c>
    </row>
    <row r="171" spans="1:5" x14ac:dyDescent="0.2">
      <c r="A171" s="167"/>
      <c r="B171" s="168" t="s">
        <v>440</v>
      </c>
      <c r="C171" s="253">
        <v>30</v>
      </c>
      <c r="D171" s="253">
        <v>2553</v>
      </c>
      <c r="E171" s="254">
        <v>1175.0999999999999</v>
      </c>
    </row>
    <row r="172" spans="1:5" x14ac:dyDescent="0.2">
      <c r="A172" s="167"/>
      <c r="B172" s="168" t="s">
        <v>327</v>
      </c>
      <c r="C172" s="253">
        <v>201</v>
      </c>
      <c r="D172" s="253">
        <v>19935</v>
      </c>
      <c r="E172" s="254">
        <v>1008.3</v>
      </c>
    </row>
    <row r="173" spans="1:5" x14ac:dyDescent="0.2">
      <c r="A173" s="170" t="s">
        <v>275</v>
      </c>
      <c r="B173" s="171" t="s">
        <v>246</v>
      </c>
      <c r="C173" s="255">
        <f>SUM(C170:C172)</f>
        <v>296</v>
      </c>
      <c r="D173" s="255">
        <f>SUM(D170:D172)</f>
        <v>26987</v>
      </c>
      <c r="E173" s="256">
        <f>C173/D173*100000</f>
        <v>1096.824396931856</v>
      </c>
    </row>
    <row r="174" spans="1:5" x14ac:dyDescent="0.2">
      <c r="A174" s="167" t="s">
        <v>81</v>
      </c>
      <c r="B174" s="168" t="s">
        <v>441</v>
      </c>
      <c r="C174" s="253">
        <v>40</v>
      </c>
      <c r="D174" s="253">
        <v>4972</v>
      </c>
      <c r="E174" s="254">
        <v>804.5</v>
      </c>
    </row>
    <row r="175" spans="1:5" x14ac:dyDescent="0.2">
      <c r="A175" s="167"/>
      <c r="B175" s="168" t="s">
        <v>442</v>
      </c>
      <c r="C175" s="253">
        <v>932</v>
      </c>
      <c r="D175" s="253">
        <v>99623</v>
      </c>
      <c r="E175" s="254">
        <v>935.5</v>
      </c>
    </row>
    <row r="176" spans="1:5" x14ac:dyDescent="0.2">
      <c r="A176" s="167"/>
      <c r="B176" s="168" t="s">
        <v>443</v>
      </c>
      <c r="C176" s="253">
        <v>15</v>
      </c>
      <c r="D176" s="253">
        <v>2992</v>
      </c>
      <c r="E176" s="254">
        <v>501.3</v>
      </c>
    </row>
    <row r="177" spans="1:5" x14ac:dyDescent="0.2">
      <c r="A177" s="167"/>
      <c r="B177" s="168" t="s">
        <v>444</v>
      </c>
      <c r="C177" s="253">
        <v>173</v>
      </c>
      <c r="D177" s="253">
        <v>20370</v>
      </c>
      <c r="E177" s="254">
        <v>849.3</v>
      </c>
    </row>
    <row r="178" spans="1:5" x14ac:dyDescent="0.2">
      <c r="A178" s="167"/>
      <c r="B178" s="168" t="s">
        <v>445</v>
      </c>
      <c r="C178" s="253">
        <v>17</v>
      </c>
      <c r="D178" s="253">
        <v>3181</v>
      </c>
      <c r="E178" s="254">
        <v>534.4</v>
      </c>
    </row>
    <row r="179" spans="1:5" x14ac:dyDescent="0.2">
      <c r="A179" s="167"/>
      <c r="B179" s="168" t="s">
        <v>446</v>
      </c>
      <c r="C179" s="253">
        <v>20</v>
      </c>
      <c r="D179" s="253">
        <v>12086</v>
      </c>
      <c r="E179" s="254">
        <v>165.5</v>
      </c>
    </row>
    <row r="180" spans="1:5" x14ac:dyDescent="0.2">
      <c r="A180" s="167"/>
      <c r="B180" s="168" t="s">
        <v>447</v>
      </c>
      <c r="C180" s="253" t="s">
        <v>165</v>
      </c>
      <c r="D180" s="253">
        <v>9514</v>
      </c>
      <c r="E180" s="254" t="s">
        <v>125</v>
      </c>
    </row>
    <row r="181" spans="1:5" x14ac:dyDescent="0.2">
      <c r="A181" s="167"/>
      <c r="B181" s="168" t="s">
        <v>448</v>
      </c>
      <c r="C181" s="253">
        <v>59</v>
      </c>
      <c r="D181" s="253">
        <v>6050</v>
      </c>
      <c r="E181" s="254">
        <v>975.2</v>
      </c>
    </row>
    <row r="182" spans="1:5" x14ac:dyDescent="0.2">
      <c r="A182" s="167"/>
      <c r="B182" s="168" t="s">
        <v>449</v>
      </c>
      <c r="C182" s="253">
        <v>18</v>
      </c>
      <c r="D182" s="253">
        <v>3344</v>
      </c>
      <c r="E182" s="254">
        <v>538.29999999999995</v>
      </c>
    </row>
    <row r="183" spans="1:5" x14ac:dyDescent="0.2">
      <c r="A183" s="167"/>
      <c r="B183" s="168" t="s">
        <v>327</v>
      </c>
      <c r="C183" s="253">
        <v>170</v>
      </c>
      <c r="D183" s="253">
        <v>5361</v>
      </c>
      <c r="E183" s="254">
        <v>3171.1</v>
      </c>
    </row>
    <row r="184" spans="1:5" x14ac:dyDescent="0.2">
      <c r="A184" s="170" t="s">
        <v>276</v>
      </c>
      <c r="B184" s="171" t="s">
        <v>246</v>
      </c>
      <c r="C184" s="255">
        <f>SUM(C174:C183)</f>
        <v>1444</v>
      </c>
      <c r="D184" s="255">
        <f>SUM(D174:D183)</f>
        <v>167493</v>
      </c>
      <c r="E184" s="256">
        <f>C184/D184*100000</f>
        <v>862.12558136757946</v>
      </c>
    </row>
    <row r="185" spans="1:5" x14ac:dyDescent="0.2">
      <c r="A185" s="167" t="s">
        <v>82</v>
      </c>
      <c r="B185" s="168" t="s">
        <v>450</v>
      </c>
      <c r="C185" s="253">
        <v>55</v>
      </c>
      <c r="D185" s="253">
        <v>3155</v>
      </c>
      <c r="E185" s="254">
        <v>1743.3</v>
      </c>
    </row>
    <row r="186" spans="1:5" x14ac:dyDescent="0.2">
      <c r="A186" s="167"/>
      <c r="B186" s="168" t="s">
        <v>451</v>
      </c>
      <c r="C186" s="253">
        <v>59</v>
      </c>
      <c r="D186" s="253">
        <v>2925</v>
      </c>
      <c r="E186" s="254">
        <v>2017.1</v>
      </c>
    </row>
    <row r="187" spans="1:5" x14ac:dyDescent="0.2">
      <c r="A187" s="167"/>
      <c r="B187" s="168" t="s">
        <v>452</v>
      </c>
      <c r="C187" s="253">
        <v>26</v>
      </c>
      <c r="D187" s="253">
        <v>2583</v>
      </c>
      <c r="E187" s="254">
        <v>1006.6</v>
      </c>
    </row>
    <row r="188" spans="1:5" x14ac:dyDescent="0.2">
      <c r="A188" s="167"/>
      <c r="B188" s="168" t="s">
        <v>327</v>
      </c>
      <c r="C188" s="253">
        <v>72</v>
      </c>
      <c r="D188" s="253">
        <v>12040</v>
      </c>
      <c r="E188" s="254">
        <v>598</v>
      </c>
    </row>
    <row r="189" spans="1:5" x14ac:dyDescent="0.2">
      <c r="A189" s="170" t="s">
        <v>277</v>
      </c>
      <c r="B189" s="171" t="s">
        <v>246</v>
      </c>
      <c r="C189" s="255">
        <f>SUM(C185:C188)</f>
        <v>212</v>
      </c>
      <c r="D189" s="255">
        <f>SUM(D185:D188)</f>
        <v>20703</v>
      </c>
      <c r="E189" s="256">
        <f>C189/D189*100000</f>
        <v>1024.0061826788387</v>
      </c>
    </row>
    <row r="190" spans="1:5" x14ac:dyDescent="0.2">
      <c r="A190" s="167" t="s">
        <v>83</v>
      </c>
      <c r="B190" s="168" t="s">
        <v>453</v>
      </c>
      <c r="C190" s="253">
        <v>31</v>
      </c>
      <c r="D190" s="253">
        <v>4344</v>
      </c>
      <c r="E190" s="254">
        <v>713.6</v>
      </c>
    </row>
    <row r="191" spans="1:5" x14ac:dyDescent="0.2">
      <c r="A191" s="167"/>
      <c r="B191" s="168" t="s">
        <v>454</v>
      </c>
      <c r="C191" s="253">
        <v>17</v>
      </c>
      <c r="D191" s="253">
        <v>3938</v>
      </c>
      <c r="E191" s="254">
        <v>431.7</v>
      </c>
    </row>
    <row r="192" spans="1:5" x14ac:dyDescent="0.2">
      <c r="A192" s="167"/>
      <c r="B192" s="168" t="s">
        <v>455</v>
      </c>
      <c r="C192" s="253">
        <v>76</v>
      </c>
      <c r="D192" s="253">
        <v>9502</v>
      </c>
      <c r="E192" s="254">
        <v>799.8</v>
      </c>
    </row>
    <row r="193" spans="1:5" x14ac:dyDescent="0.2">
      <c r="A193" s="167"/>
      <c r="B193" s="168" t="s">
        <v>456</v>
      </c>
      <c r="C193" s="253">
        <v>534</v>
      </c>
      <c r="D193" s="253">
        <v>51992</v>
      </c>
      <c r="E193" s="254">
        <v>1027.0999999999999</v>
      </c>
    </row>
    <row r="194" spans="1:5" x14ac:dyDescent="0.2">
      <c r="A194" s="167"/>
      <c r="B194" s="168" t="s">
        <v>457</v>
      </c>
      <c r="C194" s="253">
        <v>189</v>
      </c>
      <c r="D194" s="253">
        <v>18259</v>
      </c>
      <c r="E194" s="254">
        <v>1035.0999999999999</v>
      </c>
    </row>
    <row r="195" spans="1:5" x14ac:dyDescent="0.2">
      <c r="A195" s="167"/>
      <c r="B195" s="168" t="s">
        <v>458</v>
      </c>
      <c r="C195" s="253">
        <v>17</v>
      </c>
      <c r="D195" s="253">
        <v>5722</v>
      </c>
      <c r="E195" s="254">
        <v>297.10000000000002</v>
      </c>
    </row>
    <row r="196" spans="1:5" x14ac:dyDescent="0.2">
      <c r="A196" s="167"/>
      <c r="B196" s="168" t="s">
        <v>459</v>
      </c>
      <c r="C196" s="253">
        <v>36</v>
      </c>
      <c r="D196" s="253">
        <v>4722</v>
      </c>
      <c r="E196" s="254">
        <v>762.4</v>
      </c>
    </row>
    <row r="197" spans="1:5" x14ac:dyDescent="0.2">
      <c r="A197" s="167"/>
      <c r="B197" s="168" t="s">
        <v>460</v>
      </c>
      <c r="C197" s="253">
        <v>77</v>
      </c>
      <c r="D197" s="253">
        <v>4960</v>
      </c>
      <c r="E197" s="254">
        <v>1552.4</v>
      </c>
    </row>
    <row r="198" spans="1:5" x14ac:dyDescent="0.2">
      <c r="A198" s="167"/>
      <c r="B198" s="168" t="s">
        <v>327</v>
      </c>
      <c r="C198" s="253">
        <v>73</v>
      </c>
      <c r="D198" s="253">
        <v>13615</v>
      </c>
      <c r="E198" s="254">
        <v>536.20000000000005</v>
      </c>
    </row>
    <row r="199" spans="1:5" x14ac:dyDescent="0.2">
      <c r="A199" s="170" t="s">
        <v>278</v>
      </c>
      <c r="B199" s="171" t="s">
        <v>246</v>
      </c>
      <c r="C199" s="255">
        <f>SUM(C190:C198)</f>
        <v>1050</v>
      </c>
      <c r="D199" s="255">
        <f>SUM(D190:D198)</f>
        <v>117054</v>
      </c>
      <c r="E199" s="256">
        <f>C199/D199*100000</f>
        <v>897.02188733405092</v>
      </c>
    </row>
    <row r="200" spans="1:5" x14ac:dyDescent="0.2">
      <c r="A200" s="170" t="s">
        <v>279</v>
      </c>
      <c r="B200" s="171" t="s">
        <v>246</v>
      </c>
      <c r="C200" s="255">
        <v>142</v>
      </c>
      <c r="D200" s="255">
        <v>16948</v>
      </c>
      <c r="E200" s="256">
        <v>837.9</v>
      </c>
    </row>
    <row r="201" spans="1:5" x14ac:dyDescent="0.2">
      <c r="A201" s="167" t="s">
        <v>84</v>
      </c>
      <c r="B201" s="168" t="s">
        <v>461</v>
      </c>
      <c r="C201" s="253">
        <v>123</v>
      </c>
      <c r="D201" s="253">
        <v>8120</v>
      </c>
      <c r="E201" s="254">
        <v>1514.8</v>
      </c>
    </row>
    <row r="202" spans="1:5" x14ac:dyDescent="0.2">
      <c r="A202" s="167"/>
      <c r="B202" s="168" t="s">
        <v>327</v>
      </c>
      <c r="C202" s="253">
        <v>93</v>
      </c>
      <c r="D202" s="253">
        <v>11787</v>
      </c>
      <c r="E202" s="254">
        <v>789</v>
      </c>
    </row>
    <row r="203" spans="1:5" x14ac:dyDescent="0.2">
      <c r="A203" s="170" t="s">
        <v>280</v>
      </c>
      <c r="B203" s="171" t="s">
        <v>246</v>
      </c>
      <c r="C203" s="255">
        <f>SUM(C201:C202)</f>
        <v>216</v>
      </c>
      <c r="D203" s="255">
        <f>SUM(D201:D202)</f>
        <v>19907</v>
      </c>
      <c r="E203" s="256">
        <f>C203/D203*100000</f>
        <v>1085.0454613954892</v>
      </c>
    </row>
    <row r="204" spans="1:5" x14ac:dyDescent="0.2">
      <c r="A204" s="167" t="s">
        <v>85</v>
      </c>
      <c r="B204" s="168" t="s">
        <v>462</v>
      </c>
      <c r="C204" s="253">
        <v>158</v>
      </c>
      <c r="D204" s="253">
        <v>9573</v>
      </c>
      <c r="E204" s="254">
        <v>1650.5</v>
      </c>
    </row>
    <row r="205" spans="1:5" x14ac:dyDescent="0.2">
      <c r="A205" s="167"/>
      <c r="B205" s="168" t="s">
        <v>463</v>
      </c>
      <c r="C205" s="253">
        <v>16</v>
      </c>
      <c r="D205" s="253">
        <v>2999</v>
      </c>
      <c r="E205" s="254">
        <v>533.5</v>
      </c>
    </row>
    <row r="206" spans="1:5" x14ac:dyDescent="0.2">
      <c r="A206" s="167"/>
      <c r="B206" s="168" t="s">
        <v>464</v>
      </c>
      <c r="C206" s="253">
        <v>73</v>
      </c>
      <c r="D206" s="253">
        <v>3335</v>
      </c>
      <c r="E206" s="254">
        <v>2188.9</v>
      </c>
    </row>
    <row r="207" spans="1:5" x14ac:dyDescent="0.2">
      <c r="A207" s="167"/>
      <c r="B207" s="168" t="s">
        <v>327</v>
      </c>
      <c r="C207" s="253">
        <v>95</v>
      </c>
      <c r="D207" s="253">
        <v>12928</v>
      </c>
      <c r="E207" s="254">
        <v>734.8</v>
      </c>
    </row>
    <row r="208" spans="1:5" x14ac:dyDescent="0.2">
      <c r="A208" s="170" t="s">
        <v>281</v>
      </c>
      <c r="B208" s="171" t="s">
        <v>246</v>
      </c>
      <c r="C208" s="255">
        <f>SUM(C204:C207)</f>
        <v>342</v>
      </c>
      <c r="D208" s="255">
        <f>SUM(D204:D207)</f>
        <v>28835</v>
      </c>
      <c r="E208" s="256">
        <f>C208/D208*100000</f>
        <v>1186.0586093289405</v>
      </c>
    </row>
    <row r="209" spans="1:5" x14ac:dyDescent="0.2">
      <c r="A209" s="167" t="s">
        <v>86</v>
      </c>
      <c r="B209" s="168" t="s">
        <v>465</v>
      </c>
      <c r="C209" s="253">
        <v>30</v>
      </c>
      <c r="D209" s="253">
        <v>3453</v>
      </c>
      <c r="E209" s="254">
        <v>868.8</v>
      </c>
    </row>
    <row r="210" spans="1:5" x14ac:dyDescent="0.2">
      <c r="A210" s="167"/>
      <c r="B210" s="168" t="s">
        <v>466</v>
      </c>
      <c r="C210" s="253">
        <v>522</v>
      </c>
      <c r="D210" s="253">
        <v>33703</v>
      </c>
      <c r="E210" s="254">
        <v>1548.8</v>
      </c>
    </row>
    <row r="211" spans="1:5" x14ac:dyDescent="0.2">
      <c r="A211" s="167"/>
      <c r="B211" s="168" t="s">
        <v>467</v>
      </c>
      <c r="C211" s="253">
        <v>154</v>
      </c>
      <c r="D211" s="253">
        <v>11593</v>
      </c>
      <c r="E211" s="254">
        <v>1328.4</v>
      </c>
    </row>
    <row r="212" spans="1:5" x14ac:dyDescent="0.2">
      <c r="A212" s="167"/>
      <c r="B212" s="168" t="s">
        <v>327</v>
      </c>
      <c r="C212" s="253">
        <v>197</v>
      </c>
      <c r="D212" s="253">
        <v>32623</v>
      </c>
      <c r="E212" s="254">
        <v>603.9</v>
      </c>
    </row>
    <row r="213" spans="1:5" x14ac:dyDescent="0.2">
      <c r="A213" s="170" t="s">
        <v>282</v>
      </c>
      <c r="B213" s="171" t="s">
        <v>246</v>
      </c>
      <c r="C213" s="255">
        <f>SUM(C209:C212)</f>
        <v>903</v>
      </c>
      <c r="D213" s="255">
        <f>SUM(D209:D212)</f>
        <v>81372</v>
      </c>
      <c r="E213" s="256">
        <f>C213/D213*100000</f>
        <v>1109.7183306297006</v>
      </c>
    </row>
    <row r="214" spans="1:5" x14ac:dyDescent="0.2">
      <c r="A214" s="167" t="s">
        <v>87</v>
      </c>
      <c r="B214" s="168" t="s">
        <v>468</v>
      </c>
      <c r="C214" s="253">
        <v>40</v>
      </c>
      <c r="D214" s="253">
        <v>7525</v>
      </c>
      <c r="E214" s="254">
        <v>531.6</v>
      </c>
    </row>
    <row r="215" spans="1:5" x14ac:dyDescent="0.2">
      <c r="A215" s="167"/>
      <c r="B215" s="168" t="s">
        <v>469</v>
      </c>
      <c r="C215" s="253">
        <v>50</v>
      </c>
      <c r="D215" s="253">
        <v>4021</v>
      </c>
      <c r="E215" s="254">
        <v>1243.5</v>
      </c>
    </row>
    <row r="216" spans="1:5" x14ac:dyDescent="0.2">
      <c r="A216" s="167"/>
      <c r="B216" s="168" t="s">
        <v>470</v>
      </c>
      <c r="C216" s="253">
        <v>46</v>
      </c>
      <c r="D216" s="253">
        <v>6900</v>
      </c>
      <c r="E216" s="254">
        <v>666.7</v>
      </c>
    </row>
    <row r="217" spans="1:5" x14ac:dyDescent="0.2">
      <c r="A217" s="167"/>
      <c r="B217" s="168" t="s">
        <v>471</v>
      </c>
      <c r="C217" s="253">
        <v>48</v>
      </c>
      <c r="D217" s="253">
        <v>5302</v>
      </c>
      <c r="E217" s="254">
        <v>905.3</v>
      </c>
    </row>
    <row r="218" spans="1:5" x14ac:dyDescent="0.2">
      <c r="A218" s="167"/>
      <c r="B218" s="168" t="s">
        <v>472</v>
      </c>
      <c r="C218" s="253">
        <v>14</v>
      </c>
      <c r="D218" s="253">
        <v>2566</v>
      </c>
      <c r="E218" s="254">
        <v>545.6</v>
      </c>
    </row>
    <row r="219" spans="1:5" x14ac:dyDescent="0.2">
      <c r="A219" s="167"/>
      <c r="B219" s="168" t="s">
        <v>473</v>
      </c>
      <c r="C219" s="253">
        <v>460</v>
      </c>
      <c r="D219" s="253">
        <v>39063</v>
      </c>
      <c r="E219" s="254">
        <v>1177.5999999999999</v>
      </c>
    </row>
    <row r="220" spans="1:5" x14ac:dyDescent="0.2">
      <c r="A220" s="167"/>
      <c r="B220" s="168" t="s">
        <v>474</v>
      </c>
      <c r="C220" s="253">
        <v>164</v>
      </c>
      <c r="D220" s="253">
        <v>15276</v>
      </c>
      <c r="E220" s="254">
        <v>1073.5999999999999</v>
      </c>
    </row>
    <row r="221" spans="1:5" x14ac:dyDescent="0.2">
      <c r="A221" s="167"/>
      <c r="B221" s="168" t="s">
        <v>327</v>
      </c>
      <c r="C221" s="253">
        <v>413</v>
      </c>
      <c r="D221" s="253">
        <v>54688</v>
      </c>
      <c r="E221" s="254">
        <v>755.2</v>
      </c>
    </row>
    <row r="222" spans="1:5" x14ac:dyDescent="0.2">
      <c r="A222" s="170" t="s">
        <v>283</v>
      </c>
      <c r="B222" s="171" t="s">
        <v>246</v>
      </c>
      <c r="C222" s="255">
        <f>SUM(C214:C221)</f>
        <v>1235</v>
      </c>
      <c r="D222" s="255">
        <f>SUM(D214:D221)</f>
        <v>135341</v>
      </c>
      <c r="E222" s="256">
        <f>C222/D222*100000</f>
        <v>912.50988244508324</v>
      </c>
    </row>
    <row r="223" spans="1:5" x14ac:dyDescent="0.2">
      <c r="A223" s="167" t="s">
        <v>88</v>
      </c>
      <c r="B223" s="168" t="s">
        <v>475</v>
      </c>
      <c r="C223" s="253">
        <v>145</v>
      </c>
      <c r="D223" s="253">
        <v>10907</v>
      </c>
      <c r="E223" s="254">
        <v>1329.4</v>
      </c>
    </row>
    <row r="224" spans="1:5" x14ac:dyDescent="0.2">
      <c r="A224" s="167"/>
      <c r="B224" s="168" t="s">
        <v>476</v>
      </c>
      <c r="C224" s="253">
        <v>99</v>
      </c>
      <c r="D224" s="253">
        <v>3453</v>
      </c>
      <c r="E224" s="254">
        <v>2867.1</v>
      </c>
    </row>
    <row r="225" spans="1:5" x14ac:dyDescent="0.2">
      <c r="A225" s="167"/>
      <c r="B225" s="168" t="s">
        <v>477</v>
      </c>
      <c r="C225" s="253">
        <v>29</v>
      </c>
      <c r="D225" s="253">
        <v>4098</v>
      </c>
      <c r="E225" s="254">
        <v>707.7</v>
      </c>
    </row>
    <row r="226" spans="1:5" x14ac:dyDescent="0.2">
      <c r="A226" s="167"/>
      <c r="B226" s="168" t="s">
        <v>478</v>
      </c>
      <c r="C226" s="253">
        <v>29</v>
      </c>
      <c r="D226" s="253">
        <v>3066</v>
      </c>
      <c r="E226" s="254">
        <v>945.9</v>
      </c>
    </row>
    <row r="227" spans="1:5" x14ac:dyDescent="0.2">
      <c r="A227" s="167"/>
      <c r="B227" s="168" t="s">
        <v>327</v>
      </c>
      <c r="C227" s="253">
        <v>243</v>
      </c>
      <c r="D227" s="253">
        <v>20011</v>
      </c>
      <c r="E227" s="254">
        <v>1214.3</v>
      </c>
    </row>
    <row r="228" spans="1:5" x14ac:dyDescent="0.2">
      <c r="A228" s="170" t="s">
        <v>284</v>
      </c>
      <c r="B228" s="171" t="s">
        <v>246</v>
      </c>
      <c r="C228" s="255">
        <f>SUM(C223:C227)</f>
        <v>545</v>
      </c>
      <c r="D228" s="255">
        <f>SUM(D223:D227)</f>
        <v>41535</v>
      </c>
      <c r="E228" s="256">
        <f>C228/D228*100000</f>
        <v>1312.1463825689179</v>
      </c>
    </row>
    <row r="229" spans="1:5" x14ac:dyDescent="0.2">
      <c r="A229" s="170" t="s">
        <v>285</v>
      </c>
      <c r="B229" s="171" t="s">
        <v>246</v>
      </c>
      <c r="C229" s="255">
        <v>194</v>
      </c>
      <c r="D229" s="255">
        <v>15431</v>
      </c>
      <c r="E229" s="256">
        <v>1257.2</v>
      </c>
    </row>
    <row r="230" spans="1:5" x14ac:dyDescent="0.2">
      <c r="A230" s="167" t="s">
        <v>89</v>
      </c>
      <c r="B230" s="168" t="s">
        <v>479</v>
      </c>
      <c r="C230" s="253">
        <v>46</v>
      </c>
      <c r="D230" s="253">
        <v>4244</v>
      </c>
      <c r="E230" s="254">
        <v>1083.9000000000001</v>
      </c>
    </row>
    <row r="231" spans="1:5" x14ac:dyDescent="0.2">
      <c r="A231" s="167"/>
      <c r="B231" s="168" t="s">
        <v>327</v>
      </c>
      <c r="C231" s="253" t="s">
        <v>165</v>
      </c>
      <c r="D231" s="253"/>
      <c r="E231" s="254"/>
    </row>
    <row r="232" spans="1:5" x14ac:dyDescent="0.2">
      <c r="A232" s="170" t="s">
        <v>286</v>
      </c>
      <c r="B232" s="171" t="s">
        <v>246</v>
      </c>
      <c r="C232" s="255">
        <f>SUM(C230:C231)</f>
        <v>46</v>
      </c>
      <c r="D232" s="255">
        <f>SUM(D230:D231)</f>
        <v>4244</v>
      </c>
      <c r="E232" s="256">
        <f>C232/D232*100000</f>
        <v>1083.8831291234685</v>
      </c>
    </row>
    <row r="233" spans="1:5" x14ac:dyDescent="0.2">
      <c r="A233" s="167" t="s">
        <v>90</v>
      </c>
      <c r="B233" s="168" t="s">
        <v>480</v>
      </c>
      <c r="C233" s="253">
        <v>48</v>
      </c>
      <c r="D233" s="253">
        <v>4286</v>
      </c>
      <c r="E233" s="254">
        <v>1119.9000000000001</v>
      </c>
    </row>
    <row r="234" spans="1:5" x14ac:dyDescent="0.2">
      <c r="A234" s="167"/>
      <c r="B234" s="168" t="s">
        <v>481</v>
      </c>
      <c r="C234" s="253">
        <v>92</v>
      </c>
      <c r="D234" s="253">
        <v>12217</v>
      </c>
      <c r="E234" s="254">
        <v>753</v>
      </c>
    </row>
    <row r="235" spans="1:5" x14ac:dyDescent="0.2">
      <c r="A235" s="167"/>
      <c r="B235" s="168" t="s">
        <v>482</v>
      </c>
      <c r="C235" s="253">
        <v>197</v>
      </c>
      <c r="D235" s="253">
        <v>18250</v>
      </c>
      <c r="E235" s="254">
        <v>1079.5</v>
      </c>
    </row>
    <row r="236" spans="1:5" x14ac:dyDescent="0.2">
      <c r="A236" s="167"/>
      <c r="B236" s="168" t="s">
        <v>483</v>
      </c>
      <c r="C236" s="253">
        <v>52</v>
      </c>
      <c r="D236" s="253">
        <v>6690</v>
      </c>
      <c r="E236" s="254">
        <v>777.3</v>
      </c>
    </row>
    <row r="237" spans="1:5" x14ac:dyDescent="0.2">
      <c r="A237" s="167"/>
      <c r="B237" s="168" t="s">
        <v>484</v>
      </c>
      <c r="C237" s="253">
        <v>289</v>
      </c>
      <c r="D237" s="253">
        <v>35655</v>
      </c>
      <c r="E237" s="254">
        <v>810.5</v>
      </c>
    </row>
    <row r="238" spans="1:5" x14ac:dyDescent="0.2">
      <c r="A238" s="167"/>
      <c r="B238" s="168" t="s">
        <v>485</v>
      </c>
      <c r="C238" s="253">
        <v>137</v>
      </c>
      <c r="D238" s="253">
        <v>12753</v>
      </c>
      <c r="E238" s="254">
        <v>1074.3</v>
      </c>
    </row>
    <row r="239" spans="1:5" x14ac:dyDescent="0.2">
      <c r="A239" s="167"/>
      <c r="B239" s="168" t="s">
        <v>486</v>
      </c>
      <c r="C239" s="253">
        <v>163</v>
      </c>
      <c r="D239" s="253">
        <v>14135</v>
      </c>
      <c r="E239" s="254">
        <v>1153.2</v>
      </c>
    </row>
    <row r="240" spans="1:5" x14ac:dyDescent="0.2">
      <c r="A240" s="167"/>
      <c r="B240" s="168" t="s">
        <v>487</v>
      </c>
      <c r="C240" s="253">
        <v>481</v>
      </c>
      <c r="D240" s="253">
        <v>36473</v>
      </c>
      <c r="E240" s="254">
        <v>1318.8</v>
      </c>
    </row>
    <row r="241" spans="1:5" x14ac:dyDescent="0.2">
      <c r="A241" s="167"/>
      <c r="B241" s="168" t="s">
        <v>488</v>
      </c>
      <c r="C241" s="253">
        <v>101</v>
      </c>
      <c r="D241" s="253">
        <v>7670</v>
      </c>
      <c r="E241" s="254">
        <v>1316.8</v>
      </c>
    </row>
    <row r="242" spans="1:5" x14ac:dyDescent="0.2">
      <c r="A242" s="167"/>
      <c r="B242" s="168" t="s">
        <v>489</v>
      </c>
      <c r="C242" s="253">
        <v>4832</v>
      </c>
      <c r="D242" s="253">
        <v>595787</v>
      </c>
      <c r="E242" s="254">
        <v>811</v>
      </c>
    </row>
    <row r="243" spans="1:5" x14ac:dyDescent="0.2">
      <c r="A243" s="167"/>
      <c r="B243" s="168" t="s">
        <v>490</v>
      </c>
      <c r="C243" s="253">
        <v>282</v>
      </c>
      <c r="D243" s="253">
        <v>34791</v>
      </c>
      <c r="E243" s="254">
        <v>810.6</v>
      </c>
    </row>
    <row r="244" spans="1:5" x14ac:dyDescent="0.2">
      <c r="A244" s="167"/>
      <c r="B244" s="168" t="s">
        <v>491</v>
      </c>
      <c r="C244" s="253">
        <v>97</v>
      </c>
      <c r="D244" s="253">
        <v>13178</v>
      </c>
      <c r="E244" s="254">
        <v>736.1</v>
      </c>
    </row>
    <row r="245" spans="1:5" x14ac:dyDescent="0.2">
      <c r="A245" s="167"/>
      <c r="B245" s="168" t="s">
        <v>492</v>
      </c>
      <c r="C245" s="253">
        <v>245</v>
      </c>
      <c r="D245" s="253">
        <v>21142</v>
      </c>
      <c r="E245" s="254">
        <v>1158.8</v>
      </c>
    </row>
    <row r="246" spans="1:5" x14ac:dyDescent="0.2">
      <c r="A246" s="167"/>
      <c r="B246" s="168" t="s">
        <v>493</v>
      </c>
      <c r="C246" s="253">
        <v>479</v>
      </c>
      <c r="D246" s="253">
        <v>46947</v>
      </c>
      <c r="E246" s="254">
        <v>1020.3</v>
      </c>
    </row>
    <row r="247" spans="1:5" x14ac:dyDescent="0.2">
      <c r="A247" s="167"/>
      <c r="B247" s="168" t="s">
        <v>494</v>
      </c>
      <c r="C247" s="253">
        <v>681</v>
      </c>
      <c r="D247" s="253">
        <v>60329</v>
      </c>
      <c r="E247" s="254">
        <v>1128.8</v>
      </c>
    </row>
    <row r="248" spans="1:5" x14ac:dyDescent="0.2">
      <c r="A248" s="167"/>
      <c r="B248" s="168" t="s">
        <v>495</v>
      </c>
      <c r="C248" s="253">
        <v>36</v>
      </c>
      <c r="D248" s="253">
        <v>4193</v>
      </c>
      <c r="E248" s="254">
        <v>858.6</v>
      </c>
    </row>
    <row r="249" spans="1:5" x14ac:dyDescent="0.2">
      <c r="A249" s="167"/>
      <c r="B249" s="168" t="s">
        <v>496</v>
      </c>
      <c r="C249" s="253">
        <v>59</v>
      </c>
      <c r="D249" s="253">
        <v>14243</v>
      </c>
      <c r="E249" s="254">
        <v>414.2</v>
      </c>
    </row>
    <row r="250" spans="1:5" x14ac:dyDescent="0.2">
      <c r="A250" s="167"/>
      <c r="B250" s="168" t="s">
        <v>327</v>
      </c>
      <c r="C250" s="253">
        <v>120</v>
      </c>
      <c r="D250" s="253">
        <v>1581</v>
      </c>
      <c r="E250" s="254">
        <v>7590.1</v>
      </c>
    </row>
    <row r="251" spans="1:5" x14ac:dyDescent="0.2">
      <c r="A251" s="170" t="s">
        <v>287</v>
      </c>
      <c r="B251" s="171" t="s">
        <v>246</v>
      </c>
      <c r="C251" s="255">
        <f>SUM(C233:C250)</f>
        <v>8391</v>
      </c>
      <c r="D251" s="255">
        <f>SUM(D233:D250)</f>
        <v>940320</v>
      </c>
      <c r="E251" s="256">
        <f>C251/D251*100000</f>
        <v>892.35579377233285</v>
      </c>
    </row>
    <row r="252" spans="1:5" x14ac:dyDescent="0.2">
      <c r="A252" s="167" t="s">
        <v>91</v>
      </c>
      <c r="B252" s="168" t="s">
        <v>497</v>
      </c>
      <c r="C252" s="253">
        <v>103</v>
      </c>
      <c r="D252" s="253">
        <v>9741</v>
      </c>
      <c r="E252" s="254">
        <v>1057.4000000000001</v>
      </c>
    </row>
    <row r="253" spans="1:5" x14ac:dyDescent="0.2">
      <c r="A253" s="167"/>
      <c r="B253" s="168" t="s">
        <v>498</v>
      </c>
      <c r="C253" s="253">
        <v>37</v>
      </c>
      <c r="D253" s="253">
        <v>3180</v>
      </c>
      <c r="E253" s="254">
        <v>1163.5</v>
      </c>
    </row>
    <row r="254" spans="1:5" x14ac:dyDescent="0.2">
      <c r="A254" s="167"/>
      <c r="B254" s="168" t="s">
        <v>499</v>
      </c>
      <c r="C254" s="253">
        <v>141</v>
      </c>
      <c r="D254" s="253">
        <v>9221</v>
      </c>
      <c r="E254" s="254">
        <v>1529.1</v>
      </c>
    </row>
    <row r="255" spans="1:5" x14ac:dyDescent="0.2">
      <c r="A255" s="167"/>
      <c r="B255" s="168" t="s">
        <v>327</v>
      </c>
      <c r="C255" s="253">
        <v>175</v>
      </c>
      <c r="D255" s="253">
        <v>23352</v>
      </c>
      <c r="E255" s="254">
        <v>749.4</v>
      </c>
    </row>
    <row r="256" spans="1:5" x14ac:dyDescent="0.2">
      <c r="A256" s="170" t="s">
        <v>288</v>
      </c>
      <c r="B256" s="171" t="s">
        <v>246</v>
      </c>
      <c r="C256" s="255">
        <f>SUM(C252:C255)</f>
        <v>456</v>
      </c>
      <c r="D256" s="255">
        <f>SUM(D252:D255)</f>
        <v>45494</v>
      </c>
      <c r="E256" s="256">
        <f>C256/D256*100000</f>
        <v>1002.329977579461</v>
      </c>
    </row>
    <row r="257" spans="1:5" x14ac:dyDescent="0.2">
      <c r="A257" s="167" t="s">
        <v>92</v>
      </c>
      <c r="B257" s="168" t="s">
        <v>500</v>
      </c>
      <c r="C257" s="253">
        <v>19</v>
      </c>
      <c r="D257" s="253">
        <v>3086</v>
      </c>
      <c r="E257" s="254">
        <v>615.70000000000005</v>
      </c>
    </row>
    <row r="258" spans="1:5" x14ac:dyDescent="0.2">
      <c r="A258" s="167"/>
      <c r="B258" s="168" t="s">
        <v>501</v>
      </c>
      <c r="C258" s="253">
        <v>20</v>
      </c>
      <c r="D258" s="253">
        <v>5015</v>
      </c>
      <c r="E258" s="254">
        <v>398.8</v>
      </c>
    </row>
    <row r="259" spans="1:5" x14ac:dyDescent="0.2">
      <c r="A259" s="167"/>
      <c r="B259" s="168" t="s">
        <v>502</v>
      </c>
      <c r="C259" s="253">
        <v>60</v>
      </c>
      <c r="D259" s="253">
        <v>4557</v>
      </c>
      <c r="E259" s="254">
        <v>1316.7</v>
      </c>
    </row>
    <row r="260" spans="1:5" x14ac:dyDescent="0.2">
      <c r="A260" s="167"/>
      <c r="B260" s="168" t="s">
        <v>503</v>
      </c>
      <c r="C260" s="253">
        <v>40</v>
      </c>
      <c r="D260" s="253">
        <v>2877</v>
      </c>
      <c r="E260" s="254">
        <v>1390.3</v>
      </c>
    </row>
    <row r="261" spans="1:5" x14ac:dyDescent="0.2">
      <c r="A261" s="167"/>
      <c r="B261" s="168" t="s">
        <v>327</v>
      </c>
      <c r="C261" s="253">
        <v>253</v>
      </c>
      <c r="D261" s="253">
        <v>22612</v>
      </c>
      <c r="E261" s="254">
        <v>1118.9000000000001</v>
      </c>
    </row>
    <row r="262" spans="1:5" x14ac:dyDescent="0.2">
      <c r="A262" s="170" t="s">
        <v>289</v>
      </c>
      <c r="B262" s="171" t="s">
        <v>246</v>
      </c>
      <c r="C262" s="255">
        <f>SUM(C257:C261)</f>
        <v>392</v>
      </c>
      <c r="D262" s="255">
        <f>SUM(D257:D261)</f>
        <v>38147</v>
      </c>
      <c r="E262" s="256">
        <f>C262/D262*100000</f>
        <v>1027.6037434136367</v>
      </c>
    </row>
    <row r="263" spans="1:5" x14ac:dyDescent="0.2">
      <c r="A263" s="167" t="s">
        <v>93</v>
      </c>
      <c r="B263" s="168" t="s">
        <v>504</v>
      </c>
      <c r="C263" s="253">
        <v>68</v>
      </c>
      <c r="D263" s="253">
        <v>4482</v>
      </c>
      <c r="E263" s="254">
        <v>1517.2</v>
      </c>
    </row>
    <row r="264" spans="1:5" x14ac:dyDescent="0.2">
      <c r="A264" s="167"/>
      <c r="B264" s="168" t="s">
        <v>505</v>
      </c>
      <c r="C264" s="253">
        <v>16</v>
      </c>
      <c r="D264" s="253">
        <v>2744</v>
      </c>
      <c r="E264" s="254">
        <v>583.1</v>
      </c>
    </row>
    <row r="265" spans="1:5" x14ac:dyDescent="0.2">
      <c r="A265" s="167"/>
      <c r="B265" s="168" t="s">
        <v>506</v>
      </c>
      <c r="C265" s="253">
        <v>35</v>
      </c>
      <c r="D265" s="253">
        <v>2810</v>
      </c>
      <c r="E265" s="254">
        <v>1245.5999999999999</v>
      </c>
    </row>
    <row r="266" spans="1:5" x14ac:dyDescent="0.2">
      <c r="A266" s="167"/>
      <c r="B266" s="168" t="s">
        <v>507</v>
      </c>
      <c r="C266" s="253">
        <v>23</v>
      </c>
      <c r="D266" s="253">
        <v>2758</v>
      </c>
      <c r="E266" s="254">
        <v>833.9</v>
      </c>
    </row>
    <row r="267" spans="1:5" x14ac:dyDescent="0.2">
      <c r="A267" s="167"/>
      <c r="B267" s="168" t="s">
        <v>508</v>
      </c>
      <c r="C267" s="253">
        <v>138</v>
      </c>
      <c r="D267" s="253">
        <v>7727</v>
      </c>
      <c r="E267" s="254">
        <v>1785.9</v>
      </c>
    </row>
    <row r="268" spans="1:5" x14ac:dyDescent="0.2">
      <c r="A268" s="167"/>
      <c r="B268" s="168" t="s">
        <v>327</v>
      </c>
      <c r="C268" s="253">
        <v>204</v>
      </c>
      <c r="D268" s="253">
        <v>15711</v>
      </c>
      <c r="E268" s="254">
        <v>1298.5</v>
      </c>
    </row>
    <row r="269" spans="1:5" x14ac:dyDescent="0.2">
      <c r="A269" s="170" t="s">
        <v>290</v>
      </c>
      <c r="B269" s="171" t="s">
        <v>246</v>
      </c>
      <c r="C269" s="255">
        <f>SUM(C263:C268)</f>
        <v>484</v>
      </c>
      <c r="D269" s="255">
        <f>SUM(D263:D268)</f>
        <v>36232</v>
      </c>
      <c r="E269" s="256">
        <f>C269/D269*100000</f>
        <v>1335.8357253256791</v>
      </c>
    </row>
    <row r="270" spans="1:5" x14ac:dyDescent="0.2">
      <c r="A270" s="167" t="s">
        <v>94</v>
      </c>
      <c r="B270" s="168" t="s">
        <v>348</v>
      </c>
      <c r="C270" s="253">
        <v>549</v>
      </c>
      <c r="D270" s="253">
        <v>60838</v>
      </c>
      <c r="E270" s="254">
        <v>902.4</v>
      </c>
    </row>
    <row r="271" spans="1:5" x14ac:dyDescent="0.2">
      <c r="A271" s="167"/>
      <c r="B271" s="168" t="s">
        <v>509</v>
      </c>
      <c r="C271" s="253">
        <v>32</v>
      </c>
      <c r="D271" s="253">
        <v>6935</v>
      </c>
      <c r="E271" s="254">
        <v>461.4</v>
      </c>
    </row>
    <row r="272" spans="1:5" x14ac:dyDescent="0.2">
      <c r="A272" s="167"/>
      <c r="B272" s="168" t="s">
        <v>510</v>
      </c>
      <c r="C272" s="253">
        <v>14</v>
      </c>
      <c r="D272" s="253">
        <v>3463</v>
      </c>
      <c r="E272" s="254">
        <v>404.3</v>
      </c>
    </row>
    <row r="273" spans="1:5" x14ac:dyDescent="0.2">
      <c r="A273" s="167"/>
      <c r="B273" s="168" t="s">
        <v>511</v>
      </c>
      <c r="C273" s="253">
        <v>24</v>
      </c>
      <c r="D273" s="253">
        <v>3477</v>
      </c>
      <c r="E273" s="254">
        <v>690.3</v>
      </c>
    </row>
    <row r="274" spans="1:5" x14ac:dyDescent="0.2">
      <c r="A274" s="167"/>
      <c r="B274" s="168" t="s">
        <v>512</v>
      </c>
      <c r="C274" s="253">
        <v>7</v>
      </c>
      <c r="D274" s="253">
        <v>2782</v>
      </c>
      <c r="E274" s="254">
        <v>251.6</v>
      </c>
    </row>
    <row r="275" spans="1:5" x14ac:dyDescent="0.2">
      <c r="A275" s="167"/>
      <c r="B275" s="168" t="s">
        <v>513</v>
      </c>
      <c r="C275" s="253">
        <v>8</v>
      </c>
      <c r="D275" s="253">
        <v>2898</v>
      </c>
      <c r="E275" s="254">
        <v>276.10000000000002</v>
      </c>
    </row>
    <row r="276" spans="1:5" x14ac:dyDescent="0.2">
      <c r="A276" s="167"/>
      <c r="B276" s="168" t="s">
        <v>514</v>
      </c>
      <c r="C276" s="253">
        <v>43</v>
      </c>
      <c r="D276" s="253">
        <v>5991</v>
      </c>
      <c r="E276" s="254">
        <v>717.7</v>
      </c>
    </row>
    <row r="277" spans="1:5" x14ac:dyDescent="0.2">
      <c r="A277" s="167"/>
      <c r="B277" s="168" t="s">
        <v>515</v>
      </c>
      <c r="C277" s="253">
        <v>167</v>
      </c>
      <c r="D277" s="253">
        <v>21909</v>
      </c>
      <c r="E277" s="254">
        <v>762.2</v>
      </c>
    </row>
    <row r="278" spans="1:5" x14ac:dyDescent="0.2">
      <c r="A278" s="167"/>
      <c r="B278" s="168" t="s">
        <v>516</v>
      </c>
      <c r="C278" s="253">
        <v>40</v>
      </c>
      <c r="D278" s="253">
        <v>11303</v>
      </c>
      <c r="E278" s="254">
        <v>353.9</v>
      </c>
    </row>
    <row r="279" spans="1:5" x14ac:dyDescent="0.2">
      <c r="A279" s="167"/>
      <c r="B279" s="168" t="s">
        <v>517</v>
      </c>
      <c r="C279" s="253">
        <v>20</v>
      </c>
      <c r="D279" s="253">
        <v>2700</v>
      </c>
      <c r="E279" s="254">
        <v>740.7</v>
      </c>
    </row>
    <row r="280" spans="1:5" x14ac:dyDescent="0.2">
      <c r="A280" s="167"/>
      <c r="B280" s="168" t="s">
        <v>518</v>
      </c>
      <c r="C280" s="253">
        <v>176</v>
      </c>
      <c r="D280" s="253">
        <v>15848</v>
      </c>
      <c r="E280" s="254">
        <v>1110.5999999999999</v>
      </c>
    </row>
    <row r="281" spans="1:5" x14ac:dyDescent="0.2">
      <c r="A281" s="167"/>
      <c r="B281" s="168" t="s">
        <v>519</v>
      </c>
      <c r="C281" s="253">
        <v>69</v>
      </c>
      <c r="D281" s="253">
        <v>6677</v>
      </c>
      <c r="E281" s="254">
        <v>1033.4000000000001</v>
      </c>
    </row>
    <row r="282" spans="1:5" x14ac:dyDescent="0.2">
      <c r="A282" s="167"/>
      <c r="B282" s="168" t="s">
        <v>520</v>
      </c>
      <c r="C282" s="253">
        <v>70</v>
      </c>
      <c r="D282" s="253">
        <v>10778</v>
      </c>
      <c r="E282" s="254">
        <v>649.5</v>
      </c>
    </row>
    <row r="283" spans="1:5" x14ac:dyDescent="0.2">
      <c r="A283" s="167"/>
      <c r="B283" s="168" t="s">
        <v>521</v>
      </c>
      <c r="C283" s="253">
        <v>33</v>
      </c>
      <c r="D283" s="253">
        <v>4711</v>
      </c>
      <c r="E283" s="254">
        <v>700.5</v>
      </c>
    </row>
    <row r="284" spans="1:5" x14ac:dyDescent="0.2">
      <c r="A284" s="167"/>
      <c r="B284" s="168" t="s">
        <v>522</v>
      </c>
      <c r="C284" s="253">
        <v>50</v>
      </c>
      <c r="D284" s="253">
        <v>3436</v>
      </c>
      <c r="E284" s="254">
        <v>1455.2</v>
      </c>
    </row>
    <row r="285" spans="1:5" x14ac:dyDescent="0.2">
      <c r="A285" s="167"/>
      <c r="B285" s="168" t="s">
        <v>327</v>
      </c>
      <c r="C285" s="253">
        <v>113</v>
      </c>
      <c r="D285" s="253">
        <v>17564</v>
      </c>
      <c r="E285" s="254">
        <v>643.4</v>
      </c>
    </row>
    <row r="286" spans="1:5" x14ac:dyDescent="0.2">
      <c r="A286" s="170" t="s">
        <v>291</v>
      </c>
      <c r="B286" s="171" t="s">
        <v>246</v>
      </c>
      <c r="C286" s="255">
        <f>SUM(C270:C285)</f>
        <v>1415</v>
      </c>
      <c r="D286" s="255">
        <f>SUM(D270:D285)</f>
        <v>181310</v>
      </c>
      <c r="E286" s="256">
        <f>C286/D286*100000</f>
        <v>780.43130549886939</v>
      </c>
    </row>
    <row r="287" spans="1:5" x14ac:dyDescent="0.2">
      <c r="A287" s="167" t="s">
        <v>95</v>
      </c>
      <c r="B287" s="168" t="s">
        <v>523</v>
      </c>
      <c r="C287" s="253">
        <v>133</v>
      </c>
      <c r="D287" s="253">
        <v>11500</v>
      </c>
      <c r="E287" s="254">
        <v>1156.5</v>
      </c>
    </row>
    <row r="288" spans="1:5" x14ac:dyDescent="0.2">
      <c r="A288" s="167"/>
      <c r="B288" s="168" t="s">
        <v>524</v>
      </c>
      <c r="C288" s="253">
        <v>40</v>
      </c>
      <c r="D288" s="253">
        <v>5875</v>
      </c>
      <c r="E288" s="254">
        <v>680.9</v>
      </c>
    </row>
    <row r="289" spans="1:5" x14ac:dyDescent="0.2">
      <c r="A289" s="167"/>
      <c r="B289" s="168" t="s">
        <v>525</v>
      </c>
      <c r="C289" s="253">
        <v>28</v>
      </c>
      <c r="D289" s="253">
        <v>4124</v>
      </c>
      <c r="E289" s="254">
        <v>679</v>
      </c>
    </row>
    <row r="290" spans="1:5" x14ac:dyDescent="0.2">
      <c r="A290" s="167"/>
      <c r="B290" s="168" t="s">
        <v>526</v>
      </c>
      <c r="C290" s="253">
        <v>104</v>
      </c>
      <c r="D290" s="253">
        <v>11519</v>
      </c>
      <c r="E290" s="254">
        <v>902.9</v>
      </c>
    </row>
    <row r="291" spans="1:5" x14ac:dyDescent="0.2">
      <c r="A291" s="167"/>
      <c r="B291" s="168" t="s">
        <v>527</v>
      </c>
      <c r="C291" s="253">
        <v>208</v>
      </c>
      <c r="D291" s="253">
        <v>23793</v>
      </c>
      <c r="E291" s="254">
        <v>874.2</v>
      </c>
    </row>
    <row r="292" spans="1:5" x14ac:dyDescent="0.2">
      <c r="A292" s="167"/>
      <c r="B292" s="168" t="s">
        <v>528</v>
      </c>
      <c r="C292" s="253">
        <v>118</v>
      </c>
      <c r="D292" s="253">
        <v>11459</v>
      </c>
      <c r="E292" s="254">
        <v>1029.8</v>
      </c>
    </row>
    <row r="293" spans="1:5" x14ac:dyDescent="0.2">
      <c r="A293" s="167"/>
      <c r="B293" s="168" t="s">
        <v>529</v>
      </c>
      <c r="C293" s="253">
        <v>34</v>
      </c>
      <c r="D293" s="253">
        <v>4464</v>
      </c>
      <c r="E293" s="254">
        <v>761.6</v>
      </c>
    </row>
    <row r="294" spans="1:5" x14ac:dyDescent="0.2">
      <c r="A294" s="167"/>
      <c r="B294" s="168" t="s">
        <v>530</v>
      </c>
      <c r="C294" s="253">
        <v>30</v>
      </c>
      <c r="D294" s="253">
        <v>3221</v>
      </c>
      <c r="E294" s="254">
        <v>931.4</v>
      </c>
    </row>
    <row r="295" spans="1:5" x14ac:dyDescent="0.2">
      <c r="A295" s="167"/>
      <c r="B295" s="168" t="s">
        <v>327</v>
      </c>
      <c r="C295" s="253">
        <v>82</v>
      </c>
      <c r="D295" s="253">
        <v>11727</v>
      </c>
      <c r="E295" s="254">
        <v>699.2</v>
      </c>
    </row>
    <row r="296" spans="1:5" x14ac:dyDescent="0.2">
      <c r="A296" s="170" t="s">
        <v>292</v>
      </c>
      <c r="B296" s="171" t="s">
        <v>246</v>
      </c>
      <c r="C296" s="255">
        <f>SUM(C287:C295)</f>
        <v>777</v>
      </c>
      <c r="D296" s="255">
        <f>SUM(D287:D295)</f>
        <v>87682</v>
      </c>
      <c r="E296" s="256">
        <f>C296/D296*100000</f>
        <v>886.15679386875297</v>
      </c>
    </row>
    <row r="297" spans="1:5" x14ac:dyDescent="0.2">
      <c r="A297" s="170" t="s">
        <v>293</v>
      </c>
      <c r="B297" s="171" t="s">
        <v>246</v>
      </c>
      <c r="C297" s="255">
        <v>61</v>
      </c>
      <c r="D297" s="255">
        <v>7418</v>
      </c>
      <c r="E297" s="256">
        <v>822.3</v>
      </c>
    </row>
    <row r="298" spans="1:5" x14ac:dyDescent="0.2">
      <c r="A298" s="167" t="s">
        <v>96</v>
      </c>
      <c r="B298" s="168" t="s">
        <v>531</v>
      </c>
      <c r="C298" s="253">
        <v>36</v>
      </c>
      <c r="D298" s="253">
        <v>3295</v>
      </c>
      <c r="E298" s="254">
        <v>1092.5999999999999</v>
      </c>
    </row>
    <row r="299" spans="1:5" x14ac:dyDescent="0.2">
      <c r="A299" s="167"/>
      <c r="B299" s="168" t="s">
        <v>532</v>
      </c>
      <c r="C299" s="253">
        <v>51</v>
      </c>
      <c r="D299" s="253">
        <v>4262</v>
      </c>
      <c r="E299" s="254">
        <v>1196.5999999999999</v>
      </c>
    </row>
    <row r="300" spans="1:5" x14ac:dyDescent="0.2">
      <c r="A300" s="167"/>
      <c r="B300" s="168" t="s">
        <v>533</v>
      </c>
      <c r="C300" s="253">
        <v>61</v>
      </c>
      <c r="D300" s="253">
        <v>11906</v>
      </c>
      <c r="E300" s="254">
        <v>512.29999999999995</v>
      </c>
    </row>
    <row r="301" spans="1:5" x14ac:dyDescent="0.2">
      <c r="A301" s="167"/>
      <c r="B301" s="168" t="s">
        <v>327</v>
      </c>
      <c r="C301" s="253">
        <v>174</v>
      </c>
      <c r="D301" s="253">
        <v>21788</v>
      </c>
      <c r="E301" s="254">
        <v>798.6</v>
      </c>
    </row>
    <row r="302" spans="1:5" x14ac:dyDescent="0.2">
      <c r="A302" s="170" t="s">
        <v>294</v>
      </c>
      <c r="B302" s="171" t="s">
        <v>246</v>
      </c>
      <c r="C302" s="255">
        <f>SUM(C298:C301)</f>
        <v>322</v>
      </c>
      <c r="D302" s="255">
        <f>SUM(D298:D301)</f>
        <v>41251</v>
      </c>
      <c r="E302" s="256">
        <f>C302/D302*100000</f>
        <v>780.58713728152043</v>
      </c>
    </row>
    <row r="303" spans="1:5" x14ac:dyDescent="0.2">
      <c r="A303" s="167" t="s">
        <v>97</v>
      </c>
      <c r="B303" s="168" t="s">
        <v>534</v>
      </c>
      <c r="C303" s="253">
        <v>19</v>
      </c>
      <c r="D303" s="253">
        <v>2792</v>
      </c>
      <c r="E303" s="254">
        <v>680.5</v>
      </c>
    </row>
    <row r="304" spans="1:5" x14ac:dyDescent="0.2">
      <c r="A304" s="167"/>
      <c r="B304" s="168" t="s">
        <v>535</v>
      </c>
      <c r="C304" s="253">
        <v>100</v>
      </c>
      <c r="D304" s="253">
        <v>2917</v>
      </c>
      <c r="E304" s="254">
        <v>3428.2</v>
      </c>
    </row>
    <row r="305" spans="1:5" x14ac:dyDescent="0.2">
      <c r="A305" s="167"/>
      <c r="B305" s="168" t="s">
        <v>536</v>
      </c>
      <c r="C305" s="253">
        <v>8</v>
      </c>
      <c r="D305" s="253">
        <v>2866</v>
      </c>
      <c r="E305" s="254">
        <v>279.10000000000002</v>
      </c>
    </row>
    <row r="306" spans="1:5" x14ac:dyDescent="0.2">
      <c r="A306" s="167"/>
      <c r="B306" s="168" t="s">
        <v>537</v>
      </c>
      <c r="C306" s="253">
        <v>51</v>
      </c>
      <c r="D306" s="253">
        <v>2593</v>
      </c>
      <c r="E306" s="254">
        <v>1966.8</v>
      </c>
    </row>
    <row r="307" spans="1:5" x14ac:dyDescent="0.2">
      <c r="A307" s="167"/>
      <c r="B307" s="168" t="s">
        <v>327</v>
      </c>
      <c r="C307" s="253">
        <v>299</v>
      </c>
      <c r="D307" s="253">
        <v>33091</v>
      </c>
      <c r="E307" s="254">
        <v>903.6</v>
      </c>
    </row>
    <row r="308" spans="1:5" x14ac:dyDescent="0.2">
      <c r="A308" s="170" t="s">
        <v>295</v>
      </c>
      <c r="B308" s="171" t="s">
        <v>246</v>
      </c>
      <c r="C308" s="255">
        <f>SUM(C303:C307)</f>
        <v>477</v>
      </c>
      <c r="D308" s="255">
        <f>SUM(D303:D307)</f>
        <v>44259</v>
      </c>
      <c r="E308" s="256">
        <f>C308/D308*100000</f>
        <v>1077.7468989358097</v>
      </c>
    </row>
    <row r="309" spans="1:5" x14ac:dyDescent="0.2">
      <c r="A309" s="167" t="s">
        <v>98</v>
      </c>
      <c r="B309" s="168" t="s">
        <v>538</v>
      </c>
      <c r="C309" s="253">
        <v>9</v>
      </c>
      <c r="D309" s="253">
        <v>5379</v>
      </c>
      <c r="E309" s="254">
        <v>167.3</v>
      </c>
    </row>
    <row r="310" spans="1:5" x14ac:dyDescent="0.2">
      <c r="A310" s="167"/>
      <c r="B310" s="168" t="s">
        <v>539</v>
      </c>
      <c r="C310" s="253">
        <v>112</v>
      </c>
      <c r="D310" s="253">
        <v>12515</v>
      </c>
      <c r="E310" s="254">
        <v>894.9</v>
      </c>
    </row>
    <row r="311" spans="1:5" x14ac:dyDescent="0.2">
      <c r="A311" s="167"/>
      <c r="B311" s="168" t="s">
        <v>540</v>
      </c>
      <c r="C311" s="253">
        <v>269</v>
      </c>
      <c r="D311" s="253">
        <v>27037</v>
      </c>
      <c r="E311" s="254">
        <v>994.9</v>
      </c>
    </row>
    <row r="312" spans="1:5" x14ac:dyDescent="0.2">
      <c r="A312" s="167"/>
      <c r="B312" s="168" t="s">
        <v>541</v>
      </c>
      <c r="C312" s="253" t="s">
        <v>165</v>
      </c>
      <c r="D312" s="253">
        <v>2987</v>
      </c>
      <c r="E312" s="254">
        <v>100.4</v>
      </c>
    </row>
    <row r="313" spans="1:5" x14ac:dyDescent="0.2">
      <c r="A313" s="167"/>
      <c r="B313" s="168" t="s">
        <v>327</v>
      </c>
      <c r="C313" s="253">
        <v>143</v>
      </c>
      <c r="D313" s="253">
        <v>23022</v>
      </c>
      <c r="E313" s="254">
        <v>621.1</v>
      </c>
    </row>
    <row r="314" spans="1:5" x14ac:dyDescent="0.2">
      <c r="A314" s="170" t="s">
        <v>296</v>
      </c>
      <c r="B314" s="171" t="s">
        <v>246</v>
      </c>
      <c r="C314" s="255">
        <f>SUM(C309:C313)</f>
        <v>533</v>
      </c>
      <c r="D314" s="255">
        <f>SUM(D309:D313)</f>
        <v>70940</v>
      </c>
      <c r="E314" s="256">
        <f>C314/D314*100000</f>
        <v>751.33915985339729</v>
      </c>
    </row>
    <row r="315" spans="1:5" x14ac:dyDescent="0.2">
      <c r="A315" s="167" t="s">
        <v>99</v>
      </c>
      <c r="B315" s="168" t="s">
        <v>542</v>
      </c>
      <c r="C315" s="253">
        <v>64</v>
      </c>
      <c r="D315" s="253">
        <v>2504</v>
      </c>
      <c r="E315" s="254">
        <v>2555.9</v>
      </c>
    </row>
    <row r="316" spans="1:5" x14ac:dyDescent="0.2">
      <c r="A316" s="167"/>
      <c r="B316" s="168" t="s">
        <v>327</v>
      </c>
      <c r="C316" s="253">
        <v>120</v>
      </c>
      <c r="D316" s="253">
        <v>11629</v>
      </c>
      <c r="E316" s="254">
        <v>1031.9000000000001</v>
      </c>
    </row>
    <row r="317" spans="1:5" x14ac:dyDescent="0.2">
      <c r="A317" s="170" t="s">
        <v>297</v>
      </c>
      <c r="B317" s="171" t="s">
        <v>246</v>
      </c>
      <c r="C317" s="255">
        <f>SUM(C315:C316)</f>
        <v>184</v>
      </c>
      <c r="D317" s="255">
        <f>SUM(D315:D316)</f>
        <v>14133</v>
      </c>
      <c r="E317" s="256">
        <f>C317/D317*100000</f>
        <v>1301.9174980541995</v>
      </c>
    </row>
    <row r="318" spans="1:5" x14ac:dyDescent="0.2">
      <c r="A318" s="167" t="s">
        <v>100</v>
      </c>
      <c r="B318" s="168" t="s">
        <v>543</v>
      </c>
      <c r="C318" s="253">
        <v>143</v>
      </c>
      <c r="D318" s="253">
        <v>10603</v>
      </c>
      <c r="E318" s="254">
        <v>1348.7</v>
      </c>
    </row>
    <row r="319" spans="1:5" x14ac:dyDescent="0.2">
      <c r="A319" s="167"/>
      <c r="B319" s="168" t="s">
        <v>544</v>
      </c>
      <c r="C319" s="253">
        <v>47</v>
      </c>
      <c r="D319" s="253">
        <v>6462</v>
      </c>
      <c r="E319" s="254">
        <v>727.3</v>
      </c>
    </row>
    <row r="320" spans="1:5" x14ac:dyDescent="0.2">
      <c r="A320" s="167"/>
      <c r="B320" s="168" t="s">
        <v>545</v>
      </c>
      <c r="C320" s="253">
        <v>175</v>
      </c>
      <c r="D320" s="253">
        <v>24918</v>
      </c>
      <c r="E320" s="254">
        <v>702.3</v>
      </c>
    </row>
    <row r="321" spans="1:5" x14ac:dyDescent="0.2">
      <c r="A321" s="167"/>
      <c r="B321" s="168" t="s">
        <v>546</v>
      </c>
      <c r="C321" s="253">
        <v>42</v>
      </c>
      <c r="D321" s="253">
        <v>4065</v>
      </c>
      <c r="E321" s="254">
        <v>1033.2</v>
      </c>
    </row>
    <row r="322" spans="1:5" x14ac:dyDescent="0.2">
      <c r="A322" s="167"/>
      <c r="B322" s="168" t="s">
        <v>547</v>
      </c>
      <c r="C322" s="253">
        <v>318</v>
      </c>
      <c r="D322" s="253">
        <v>26374</v>
      </c>
      <c r="E322" s="254">
        <v>1205.7</v>
      </c>
    </row>
    <row r="323" spans="1:5" x14ac:dyDescent="0.2">
      <c r="A323" s="167"/>
      <c r="B323" s="168" t="s">
        <v>548</v>
      </c>
      <c r="C323" s="253">
        <v>41</v>
      </c>
      <c r="D323" s="253">
        <v>7958</v>
      </c>
      <c r="E323" s="254">
        <v>515.20000000000005</v>
      </c>
    </row>
    <row r="324" spans="1:5" x14ac:dyDescent="0.2">
      <c r="A324" s="167"/>
      <c r="B324" s="168" t="s">
        <v>549</v>
      </c>
      <c r="C324" s="253">
        <v>754</v>
      </c>
      <c r="D324" s="253">
        <v>78336</v>
      </c>
      <c r="E324" s="254">
        <v>962.5</v>
      </c>
    </row>
    <row r="325" spans="1:5" x14ac:dyDescent="0.2">
      <c r="A325" s="167"/>
      <c r="B325" s="168" t="s">
        <v>550</v>
      </c>
      <c r="C325" s="253">
        <v>19</v>
      </c>
      <c r="D325" s="253">
        <v>3924</v>
      </c>
      <c r="E325" s="254">
        <v>484.2</v>
      </c>
    </row>
    <row r="326" spans="1:5" x14ac:dyDescent="0.2">
      <c r="A326" s="167"/>
      <c r="B326" s="168" t="s">
        <v>551</v>
      </c>
      <c r="C326" s="253">
        <v>10</v>
      </c>
      <c r="D326" s="253">
        <v>3726</v>
      </c>
      <c r="E326" s="254">
        <v>268.39999999999998</v>
      </c>
    </row>
    <row r="327" spans="1:5" x14ac:dyDescent="0.2">
      <c r="A327" s="167"/>
      <c r="B327" s="168" t="s">
        <v>552</v>
      </c>
      <c r="C327" s="253">
        <v>55</v>
      </c>
      <c r="D327" s="253">
        <v>6973</v>
      </c>
      <c r="E327" s="254">
        <v>788.8</v>
      </c>
    </row>
    <row r="328" spans="1:5" x14ac:dyDescent="0.2">
      <c r="A328" s="167"/>
      <c r="B328" s="168" t="s">
        <v>553</v>
      </c>
      <c r="C328" s="253">
        <v>92</v>
      </c>
      <c r="D328" s="253">
        <v>4895</v>
      </c>
      <c r="E328" s="254">
        <v>1879.5</v>
      </c>
    </row>
    <row r="329" spans="1:5" x14ac:dyDescent="0.2">
      <c r="A329" s="167"/>
      <c r="B329" s="168" t="s">
        <v>554</v>
      </c>
      <c r="C329" s="253">
        <v>44</v>
      </c>
      <c r="D329" s="253">
        <v>6350</v>
      </c>
      <c r="E329" s="254">
        <v>692.9</v>
      </c>
    </row>
    <row r="330" spans="1:5" x14ac:dyDescent="0.2">
      <c r="A330" s="167"/>
      <c r="B330" s="168" t="s">
        <v>555</v>
      </c>
      <c r="C330" s="253">
        <v>87</v>
      </c>
      <c r="D330" s="253">
        <v>5372</v>
      </c>
      <c r="E330" s="254">
        <v>1619.5</v>
      </c>
    </row>
    <row r="331" spans="1:5" x14ac:dyDescent="0.2">
      <c r="A331" s="167"/>
      <c r="B331" s="168" t="s">
        <v>556</v>
      </c>
      <c r="C331" s="253">
        <v>11</v>
      </c>
      <c r="D331" s="253">
        <v>3092</v>
      </c>
      <c r="E331" s="254">
        <v>355.8</v>
      </c>
    </row>
    <row r="332" spans="1:5" x14ac:dyDescent="0.2">
      <c r="A332" s="167"/>
      <c r="B332" s="168" t="s">
        <v>327</v>
      </c>
      <c r="C332" s="253">
        <v>40</v>
      </c>
      <c r="D332" s="253">
        <v>2436</v>
      </c>
      <c r="E332" s="254">
        <v>1642</v>
      </c>
    </row>
    <row r="333" spans="1:5" x14ac:dyDescent="0.2">
      <c r="A333" s="170" t="s">
        <v>298</v>
      </c>
      <c r="B333" s="171" t="s">
        <v>246</v>
      </c>
      <c r="C333" s="255">
        <f>SUM(C318:C332)</f>
        <v>1878</v>
      </c>
      <c r="D333" s="255">
        <f>SUM(D318:D332)</f>
        <v>195484</v>
      </c>
      <c r="E333" s="256">
        <f>C333/D333*100000</f>
        <v>960.69243518651149</v>
      </c>
    </row>
    <row r="334" spans="1:5" x14ac:dyDescent="0.2">
      <c r="A334" s="167" t="s">
        <v>101</v>
      </c>
      <c r="B334" s="168" t="s">
        <v>557</v>
      </c>
      <c r="C334" s="253">
        <v>89</v>
      </c>
      <c r="D334" s="253">
        <v>5186</v>
      </c>
      <c r="E334" s="254">
        <v>1716.2</v>
      </c>
    </row>
    <row r="335" spans="1:5" x14ac:dyDescent="0.2">
      <c r="A335" s="167"/>
      <c r="B335" s="168" t="s">
        <v>327</v>
      </c>
      <c r="C335" s="253">
        <v>110</v>
      </c>
      <c r="D335" s="253">
        <v>12808</v>
      </c>
      <c r="E335" s="254">
        <v>858.8</v>
      </c>
    </row>
    <row r="336" spans="1:5" x14ac:dyDescent="0.2">
      <c r="A336" s="170" t="s">
        <v>299</v>
      </c>
      <c r="B336" s="171" t="s">
        <v>246</v>
      </c>
      <c r="C336" s="255">
        <f>SUM(C334:C335)</f>
        <v>199</v>
      </c>
      <c r="D336" s="255">
        <f>SUM(D334:D335)</f>
        <v>17994</v>
      </c>
      <c r="E336" s="256">
        <f>C336/D336*100000</f>
        <v>1105.9241969545403</v>
      </c>
    </row>
    <row r="337" spans="1:5" x14ac:dyDescent="0.2">
      <c r="A337" s="167" t="s">
        <v>102</v>
      </c>
      <c r="B337" s="168" t="s">
        <v>558</v>
      </c>
      <c r="C337" s="253">
        <v>365</v>
      </c>
      <c r="D337" s="253">
        <v>36792</v>
      </c>
      <c r="E337" s="254">
        <v>992.1</v>
      </c>
    </row>
    <row r="338" spans="1:5" x14ac:dyDescent="0.2">
      <c r="A338" s="167"/>
      <c r="B338" s="168" t="s">
        <v>559</v>
      </c>
      <c r="C338" s="253">
        <v>78</v>
      </c>
      <c r="D338" s="253">
        <v>7625</v>
      </c>
      <c r="E338" s="254">
        <v>1023</v>
      </c>
    </row>
    <row r="339" spans="1:5" x14ac:dyDescent="0.2">
      <c r="A339" s="167"/>
      <c r="B339" s="168" t="s">
        <v>560</v>
      </c>
      <c r="C339" s="253">
        <v>71</v>
      </c>
      <c r="D339" s="253">
        <v>5401</v>
      </c>
      <c r="E339" s="254">
        <v>1314.6</v>
      </c>
    </row>
    <row r="340" spans="1:5" x14ac:dyDescent="0.2">
      <c r="A340" s="167"/>
      <c r="B340" s="168" t="s">
        <v>561</v>
      </c>
      <c r="C340" s="253">
        <v>48</v>
      </c>
      <c r="D340" s="253">
        <v>5135</v>
      </c>
      <c r="E340" s="254">
        <v>934.8</v>
      </c>
    </row>
    <row r="341" spans="1:5" x14ac:dyDescent="0.2">
      <c r="A341" s="167"/>
      <c r="B341" s="168" t="s">
        <v>562</v>
      </c>
      <c r="C341" s="253">
        <v>23</v>
      </c>
      <c r="D341" s="253">
        <v>3269</v>
      </c>
      <c r="E341" s="254">
        <v>703.6</v>
      </c>
    </row>
    <row r="342" spans="1:5" x14ac:dyDescent="0.2">
      <c r="A342" s="167"/>
      <c r="B342" s="168" t="s">
        <v>563</v>
      </c>
      <c r="C342" s="253">
        <v>12</v>
      </c>
      <c r="D342" s="253">
        <v>2573</v>
      </c>
      <c r="E342" s="254">
        <v>466.4</v>
      </c>
    </row>
    <row r="343" spans="1:5" x14ac:dyDescent="0.2">
      <c r="A343" s="167"/>
      <c r="B343" s="168" t="s">
        <v>564</v>
      </c>
      <c r="C343" s="253">
        <v>678</v>
      </c>
      <c r="D343" s="253">
        <v>63510</v>
      </c>
      <c r="E343" s="254">
        <v>1067.5</v>
      </c>
    </row>
    <row r="344" spans="1:5" x14ac:dyDescent="0.2">
      <c r="A344" s="167"/>
      <c r="B344" s="168" t="s">
        <v>565</v>
      </c>
      <c r="C344" s="253">
        <v>25</v>
      </c>
      <c r="D344" s="253">
        <v>3444</v>
      </c>
      <c r="E344" s="254">
        <v>725.9</v>
      </c>
    </row>
    <row r="345" spans="1:5" x14ac:dyDescent="0.2">
      <c r="A345" s="167"/>
      <c r="B345" s="168" t="s">
        <v>566</v>
      </c>
      <c r="C345" s="253">
        <v>46</v>
      </c>
      <c r="D345" s="253">
        <v>5538</v>
      </c>
      <c r="E345" s="254">
        <v>830.6</v>
      </c>
    </row>
    <row r="346" spans="1:5" x14ac:dyDescent="0.2">
      <c r="A346" s="167"/>
      <c r="B346" s="168" t="s">
        <v>567</v>
      </c>
      <c r="C346" s="253">
        <v>11</v>
      </c>
      <c r="D346" s="253">
        <v>2937</v>
      </c>
      <c r="E346" s="254">
        <v>374.5</v>
      </c>
    </row>
    <row r="347" spans="1:5" x14ac:dyDescent="0.2">
      <c r="A347" s="167"/>
      <c r="B347" s="168" t="s">
        <v>568</v>
      </c>
      <c r="C347" s="253">
        <v>22</v>
      </c>
      <c r="D347" s="253">
        <v>3183</v>
      </c>
      <c r="E347" s="254">
        <v>691.2</v>
      </c>
    </row>
    <row r="348" spans="1:5" x14ac:dyDescent="0.2">
      <c r="A348" s="167"/>
      <c r="B348" s="168" t="s">
        <v>327</v>
      </c>
      <c r="C348" s="253">
        <v>168</v>
      </c>
      <c r="D348" s="253">
        <v>20652</v>
      </c>
      <c r="E348" s="254">
        <v>813.5</v>
      </c>
    </row>
    <row r="349" spans="1:5" x14ac:dyDescent="0.2">
      <c r="A349" s="170" t="s">
        <v>300</v>
      </c>
      <c r="B349" s="171" t="s">
        <v>246</v>
      </c>
      <c r="C349" s="255">
        <f>SUM(C337:C348)</f>
        <v>1547</v>
      </c>
      <c r="D349" s="255">
        <f>SUM(D337:D348)</f>
        <v>160059</v>
      </c>
      <c r="E349" s="256">
        <f>C349/D349*100000</f>
        <v>966.51859626762632</v>
      </c>
    </row>
    <row r="350" spans="1:5" x14ac:dyDescent="0.2">
      <c r="A350" s="167" t="s">
        <v>103</v>
      </c>
      <c r="B350" s="168" t="s">
        <v>569</v>
      </c>
      <c r="C350" s="253">
        <v>70</v>
      </c>
      <c r="D350" s="253">
        <v>3367</v>
      </c>
      <c r="E350" s="254">
        <v>2079</v>
      </c>
    </row>
    <row r="351" spans="1:5" x14ac:dyDescent="0.2">
      <c r="A351" s="167"/>
      <c r="B351" s="168" t="s">
        <v>327</v>
      </c>
      <c r="C351" s="253">
        <v>89</v>
      </c>
      <c r="D351" s="253">
        <v>11418</v>
      </c>
      <c r="E351" s="254">
        <v>779.5</v>
      </c>
    </row>
    <row r="352" spans="1:5" x14ac:dyDescent="0.2">
      <c r="A352" s="170" t="s">
        <v>301</v>
      </c>
      <c r="B352" s="171" t="s">
        <v>246</v>
      </c>
      <c r="C352" s="255">
        <f>SUM(C350:C351)</f>
        <v>159</v>
      </c>
      <c r="D352" s="255">
        <f>SUM(D350:D351)</f>
        <v>14785</v>
      </c>
      <c r="E352" s="256">
        <f>C352/D352*100000</f>
        <v>1075.414271220832</v>
      </c>
    </row>
    <row r="353" spans="1:5" x14ac:dyDescent="0.2">
      <c r="A353" s="167" t="s">
        <v>104</v>
      </c>
      <c r="B353" s="168" t="s">
        <v>570</v>
      </c>
      <c r="C353" s="253">
        <v>182</v>
      </c>
      <c r="D353" s="253">
        <v>12023</v>
      </c>
      <c r="E353" s="254">
        <v>1513.8</v>
      </c>
    </row>
    <row r="354" spans="1:5" x14ac:dyDescent="0.2">
      <c r="A354" s="167"/>
      <c r="B354" s="168" t="s">
        <v>571</v>
      </c>
      <c r="C354" s="253">
        <v>23</v>
      </c>
      <c r="D354" s="253">
        <v>2926</v>
      </c>
      <c r="E354" s="254">
        <v>786.1</v>
      </c>
    </row>
    <row r="355" spans="1:5" x14ac:dyDescent="0.2">
      <c r="A355" s="167"/>
      <c r="B355" s="168" t="s">
        <v>572</v>
      </c>
      <c r="C355" s="253">
        <v>47</v>
      </c>
      <c r="D355" s="253">
        <v>4037</v>
      </c>
      <c r="E355" s="254">
        <v>1164.2</v>
      </c>
    </row>
    <row r="356" spans="1:5" x14ac:dyDescent="0.2">
      <c r="A356" s="167"/>
      <c r="B356" s="168" t="s">
        <v>573</v>
      </c>
      <c r="C356" s="253">
        <v>132</v>
      </c>
      <c r="D356" s="253">
        <v>9327</v>
      </c>
      <c r="E356" s="254">
        <v>1415.2</v>
      </c>
    </row>
    <row r="357" spans="1:5" x14ac:dyDescent="0.2">
      <c r="A357" s="167"/>
      <c r="B357" s="168" t="s">
        <v>574</v>
      </c>
      <c r="C357" s="253">
        <v>55</v>
      </c>
      <c r="D357" s="253">
        <v>3432</v>
      </c>
      <c r="E357" s="254">
        <v>1602.6</v>
      </c>
    </row>
    <row r="358" spans="1:5" x14ac:dyDescent="0.2">
      <c r="A358" s="167"/>
      <c r="B358" s="168" t="s">
        <v>327</v>
      </c>
      <c r="C358" s="253">
        <v>224</v>
      </c>
      <c r="D358" s="253">
        <v>30462</v>
      </c>
      <c r="E358" s="254">
        <v>735.3</v>
      </c>
    </row>
    <row r="359" spans="1:5" x14ac:dyDescent="0.2">
      <c r="A359" s="170" t="s">
        <v>302</v>
      </c>
      <c r="B359" s="171" t="s">
        <v>246</v>
      </c>
      <c r="C359" s="255">
        <f>SUM(C353:C358)</f>
        <v>663</v>
      </c>
      <c r="D359" s="255">
        <f>SUM(D353:D358)</f>
        <v>62207</v>
      </c>
      <c r="E359" s="256">
        <f>C359/D359*100000</f>
        <v>1065.7964537752985</v>
      </c>
    </row>
    <row r="360" spans="1:5" x14ac:dyDescent="0.2">
      <c r="A360" s="167" t="s">
        <v>105</v>
      </c>
      <c r="B360" s="168" t="s">
        <v>575</v>
      </c>
      <c r="C360" s="253">
        <v>46</v>
      </c>
      <c r="D360" s="253">
        <v>3571</v>
      </c>
      <c r="E360" s="254">
        <v>1288.2</v>
      </c>
    </row>
    <row r="361" spans="1:5" x14ac:dyDescent="0.2">
      <c r="A361" s="167"/>
      <c r="B361" s="168" t="s">
        <v>327</v>
      </c>
      <c r="C361" s="253">
        <v>158</v>
      </c>
      <c r="D361" s="253">
        <v>13156</v>
      </c>
      <c r="E361" s="254">
        <v>1201</v>
      </c>
    </row>
    <row r="362" spans="1:5" x14ac:dyDescent="0.2">
      <c r="A362" s="170" t="s">
        <v>303</v>
      </c>
      <c r="B362" s="171" t="s">
        <v>246</v>
      </c>
      <c r="C362" s="255">
        <f>SUM(C360:C361)</f>
        <v>204</v>
      </c>
      <c r="D362" s="255">
        <f>SUM(D360:D361)</f>
        <v>16727</v>
      </c>
      <c r="E362" s="256">
        <f>C362/D362*100000</f>
        <v>1219.5851019310098</v>
      </c>
    </row>
    <row r="363" spans="1:5" x14ac:dyDescent="0.2">
      <c r="A363" s="167" t="s">
        <v>106</v>
      </c>
      <c r="B363" s="168" t="s">
        <v>576</v>
      </c>
      <c r="C363" s="253">
        <v>144</v>
      </c>
      <c r="D363" s="253">
        <v>9253</v>
      </c>
      <c r="E363" s="254">
        <v>1556.3</v>
      </c>
    </row>
    <row r="364" spans="1:5" x14ac:dyDescent="0.2">
      <c r="A364" s="167"/>
      <c r="B364" s="168" t="s">
        <v>577</v>
      </c>
      <c r="C364" s="253">
        <v>42</v>
      </c>
      <c r="D364" s="253">
        <v>3203</v>
      </c>
      <c r="E364" s="254">
        <v>1311.3</v>
      </c>
    </row>
    <row r="365" spans="1:5" x14ac:dyDescent="0.2">
      <c r="A365" s="167"/>
      <c r="B365" s="168" t="s">
        <v>327</v>
      </c>
      <c r="C365" s="253">
        <v>293</v>
      </c>
      <c r="D365" s="253">
        <v>29393</v>
      </c>
      <c r="E365" s="254">
        <v>996.8</v>
      </c>
    </row>
    <row r="366" spans="1:5" x14ac:dyDescent="0.2">
      <c r="A366" s="170" t="s">
        <v>304</v>
      </c>
      <c r="B366" s="171" t="s">
        <v>246</v>
      </c>
      <c r="C366" s="255">
        <f>SUM(C363:C365)</f>
        <v>479</v>
      </c>
      <c r="D366" s="255">
        <f>SUM(D363:D365)</f>
        <v>41849</v>
      </c>
      <c r="E366" s="256">
        <f>C366/D366*100000</f>
        <v>1144.591268608569</v>
      </c>
    </row>
    <row r="367" spans="1:5" x14ac:dyDescent="0.2">
      <c r="A367" s="167" t="s">
        <v>107</v>
      </c>
      <c r="B367" s="168" t="s">
        <v>578</v>
      </c>
      <c r="C367" s="253">
        <v>6</v>
      </c>
      <c r="D367" s="253">
        <v>2555</v>
      </c>
      <c r="E367" s="254">
        <v>234.8</v>
      </c>
    </row>
    <row r="368" spans="1:5" x14ac:dyDescent="0.2">
      <c r="A368" s="167"/>
      <c r="B368" s="168" t="s">
        <v>579</v>
      </c>
      <c r="C368" s="253">
        <v>22</v>
      </c>
      <c r="D368" s="253">
        <v>3226</v>
      </c>
      <c r="E368" s="254">
        <v>682</v>
      </c>
    </row>
    <row r="369" spans="1:5" x14ac:dyDescent="0.2">
      <c r="A369" s="167"/>
      <c r="B369" s="168" t="s">
        <v>580</v>
      </c>
      <c r="C369" s="253">
        <v>21</v>
      </c>
      <c r="D369" s="253">
        <v>2985</v>
      </c>
      <c r="E369" s="254">
        <v>703.5</v>
      </c>
    </row>
    <row r="370" spans="1:5" x14ac:dyDescent="0.2">
      <c r="A370" s="167"/>
      <c r="B370" s="168" t="s">
        <v>581</v>
      </c>
      <c r="C370" s="253">
        <v>25</v>
      </c>
      <c r="D370" s="253">
        <v>2927</v>
      </c>
      <c r="E370" s="254">
        <v>854.1</v>
      </c>
    </row>
    <row r="371" spans="1:5" x14ac:dyDescent="0.2">
      <c r="A371" s="167"/>
      <c r="B371" s="168" t="s">
        <v>582</v>
      </c>
      <c r="C371" s="253">
        <v>123</v>
      </c>
      <c r="D371" s="253">
        <v>8458</v>
      </c>
      <c r="E371" s="254">
        <v>1454.2</v>
      </c>
    </row>
    <row r="372" spans="1:5" x14ac:dyDescent="0.2">
      <c r="A372" s="167"/>
      <c r="B372" s="168" t="s">
        <v>583</v>
      </c>
      <c r="C372" s="253">
        <v>31</v>
      </c>
      <c r="D372" s="253">
        <v>3196</v>
      </c>
      <c r="E372" s="254">
        <v>970</v>
      </c>
    </row>
    <row r="373" spans="1:5" x14ac:dyDescent="0.2">
      <c r="A373" s="167"/>
      <c r="B373" s="168" t="s">
        <v>584</v>
      </c>
      <c r="C373" s="253">
        <v>540</v>
      </c>
      <c r="D373" s="253">
        <v>48806</v>
      </c>
      <c r="E373" s="254">
        <v>1106.4000000000001</v>
      </c>
    </row>
    <row r="374" spans="1:5" x14ac:dyDescent="0.2">
      <c r="A374" s="167"/>
      <c r="B374" s="168" t="s">
        <v>585</v>
      </c>
      <c r="C374" s="253">
        <v>59</v>
      </c>
      <c r="D374" s="253">
        <v>7439</v>
      </c>
      <c r="E374" s="254">
        <v>793.1</v>
      </c>
    </row>
    <row r="375" spans="1:5" x14ac:dyDescent="0.2">
      <c r="A375" s="167"/>
      <c r="B375" s="168" t="s">
        <v>586</v>
      </c>
      <c r="C375" s="253">
        <v>100</v>
      </c>
      <c r="D375" s="253">
        <v>7866</v>
      </c>
      <c r="E375" s="254">
        <v>1271.3</v>
      </c>
    </row>
    <row r="376" spans="1:5" x14ac:dyDescent="0.2">
      <c r="A376" s="167"/>
      <c r="B376" s="168" t="s">
        <v>587</v>
      </c>
      <c r="C376" s="253">
        <v>12</v>
      </c>
      <c r="D376" s="253">
        <v>3358</v>
      </c>
      <c r="E376" s="254">
        <v>357.4</v>
      </c>
    </row>
    <row r="377" spans="1:5" x14ac:dyDescent="0.2">
      <c r="A377" s="167"/>
      <c r="B377" s="168" t="s">
        <v>327</v>
      </c>
      <c r="C377" s="253">
        <v>157</v>
      </c>
      <c r="D377" s="253">
        <v>24489</v>
      </c>
      <c r="E377" s="254">
        <v>641.1</v>
      </c>
    </row>
    <row r="378" spans="1:5" x14ac:dyDescent="0.2">
      <c r="A378" s="170" t="s">
        <v>305</v>
      </c>
      <c r="B378" s="171" t="s">
        <v>246</v>
      </c>
      <c r="C378" s="255">
        <f>SUM(C367:C377)</f>
        <v>1096</v>
      </c>
      <c r="D378" s="255">
        <f>SUM(D367:D377)</f>
        <v>115305</v>
      </c>
      <c r="E378" s="256">
        <f>C378/D378*100000</f>
        <v>950.52252721044181</v>
      </c>
    </row>
    <row r="379" spans="1:5" x14ac:dyDescent="0.2">
      <c r="A379" s="167" t="s">
        <v>212</v>
      </c>
      <c r="B379" s="168" t="s">
        <v>588</v>
      </c>
      <c r="C379" s="253">
        <v>49</v>
      </c>
      <c r="D379" s="253">
        <v>3964</v>
      </c>
      <c r="E379" s="254">
        <v>1236.0999999999999</v>
      </c>
    </row>
    <row r="380" spans="1:5" x14ac:dyDescent="0.2">
      <c r="A380" s="167"/>
      <c r="B380" s="168" t="s">
        <v>589</v>
      </c>
      <c r="C380" s="253">
        <v>169</v>
      </c>
      <c r="D380" s="253">
        <v>13400</v>
      </c>
      <c r="E380" s="254">
        <v>1261.2</v>
      </c>
    </row>
    <row r="381" spans="1:5" x14ac:dyDescent="0.2">
      <c r="A381" s="167"/>
      <c r="B381" s="168" t="s">
        <v>590</v>
      </c>
      <c r="C381" s="253">
        <v>15</v>
      </c>
      <c r="D381" s="253">
        <v>8571</v>
      </c>
      <c r="E381" s="254">
        <v>175</v>
      </c>
    </row>
    <row r="382" spans="1:5" x14ac:dyDescent="0.2">
      <c r="A382" s="167"/>
      <c r="B382" s="168" t="s">
        <v>591</v>
      </c>
      <c r="C382" s="253">
        <v>112</v>
      </c>
      <c r="D382" s="253">
        <v>8715</v>
      </c>
      <c r="E382" s="254">
        <v>1285.0999999999999</v>
      </c>
    </row>
    <row r="383" spans="1:5" x14ac:dyDescent="0.2">
      <c r="A383" s="167"/>
      <c r="B383" s="168" t="s">
        <v>592</v>
      </c>
      <c r="C383" s="253">
        <v>12</v>
      </c>
      <c r="D383" s="253">
        <v>3765</v>
      </c>
      <c r="E383" s="254">
        <v>318.7</v>
      </c>
    </row>
    <row r="384" spans="1:5" x14ac:dyDescent="0.2">
      <c r="A384" s="167"/>
      <c r="B384" s="168" t="s">
        <v>593</v>
      </c>
      <c r="C384" s="253">
        <v>11</v>
      </c>
      <c r="D384" s="253">
        <v>3397</v>
      </c>
      <c r="E384" s="254">
        <v>323.8</v>
      </c>
    </row>
    <row r="385" spans="1:5" x14ac:dyDescent="0.2">
      <c r="A385" s="167"/>
      <c r="B385" s="168" t="s">
        <v>594</v>
      </c>
      <c r="C385" s="253">
        <v>43</v>
      </c>
      <c r="D385" s="253">
        <v>3274</v>
      </c>
      <c r="E385" s="254">
        <v>1313.4</v>
      </c>
    </row>
    <row r="386" spans="1:5" x14ac:dyDescent="0.2">
      <c r="A386" s="167"/>
      <c r="B386" s="168" t="s">
        <v>595</v>
      </c>
      <c r="C386" s="253">
        <v>14</v>
      </c>
      <c r="D386" s="253">
        <v>4120</v>
      </c>
      <c r="E386" s="254">
        <v>339.8</v>
      </c>
    </row>
    <row r="387" spans="1:5" x14ac:dyDescent="0.2">
      <c r="A387" s="167"/>
      <c r="B387" s="168" t="s">
        <v>596</v>
      </c>
      <c r="C387" s="253">
        <v>14</v>
      </c>
      <c r="D387" s="253">
        <v>2654</v>
      </c>
      <c r="E387" s="254">
        <v>527.5</v>
      </c>
    </row>
    <row r="388" spans="1:5" x14ac:dyDescent="0.2">
      <c r="A388" s="167"/>
      <c r="B388" s="168" t="s">
        <v>597</v>
      </c>
      <c r="C388" s="253">
        <v>8</v>
      </c>
      <c r="D388" s="253">
        <v>3524</v>
      </c>
      <c r="E388" s="254">
        <v>227</v>
      </c>
    </row>
    <row r="389" spans="1:5" x14ac:dyDescent="0.2">
      <c r="A389" s="167"/>
      <c r="B389" s="168" t="s">
        <v>598</v>
      </c>
      <c r="C389" s="253">
        <v>10</v>
      </c>
      <c r="D389" s="253">
        <v>4948</v>
      </c>
      <c r="E389" s="254">
        <v>202.1</v>
      </c>
    </row>
    <row r="390" spans="1:5" x14ac:dyDescent="0.2">
      <c r="A390" s="167"/>
      <c r="B390" s="168" t="s">
        <v>327</v>
      </c>
      <c r="C390" s="253">
        <v>167</v>
      </c>
      <c r="D390" s="253">
        <v>21954</v>
      </c>
      <c r="E390" s="254">
        <v>760.7</v>
      </c>
    </row>
    <row r="391" spans="1:5" x14ac:dyDescent="0.2">
      <c r="A391" s="170" t="s">
        <v>714</v>
      </c>
      <c r="B391" s="171" t="s">
        <v>246</v>
      </c>
      <c r="C391" s="255">
        <f>SUM(C379:C390)</f>
        <v>624</v>
      </c>
      <c r="D391" s="255">
        <f>SUM(D379:D390)</f>
        <v>82286</v>
      </c>
      <c r="E391" s="256">
        <f>C391/D391*100000</f>
        <v>758.3307002406242</v>
      </c>
    </row>
    <row r="392" spans="1:5" x14ac:dyDescent="0.2">
      <c r="A392" s="167" t="s">
        <v>108</v>
      </c>
      <c r="B392" s="168" t="s">
        <v>599</v>
      </c>
      <c r="C392" s="253">
        <v>63</v>
      </c>
      <c r="D392" s="253">
        <v>4356</v>
      </c>
      <c r="E392" s="254">
        <v>1446.3</v>
      </c>
    </row>
    <row r="393" spans="1:5" x14ac:dyDescent="0.2">
      <c r="A393" s="167"/>
      <c r="B393" s="168" t="s">
        <v>600</v>
      </c>
      <c r="C393" s="253">
        <v>16</v>
      </c>
      <c r="D393" s="253">
        <v>2650</v>
      </c>
      <c r="E393" s="254">
        <v>603.79999999999995</v>
      </c>
    </row>
    <row r="394" spans="1:5" x14ac:dyDescent="0.2">
      <c r="A394" s="167"/>
      <c r="B394" s="168" t="s">
        <v>327</v>
      </c>
      <c r="C394" s="253">
        <v>111</v>
      </c>
      <c r="D394" s="253">
        <v>13709</v>
      </c>
      <c r="E394" s="254">
        <v>809.7</v>
      </c>
    </row>
    <row r="395" spans="1:5" x14ac:dyDescent="0.2">
      <c r="A395" s="170" t="s">
        <v>306</v>
      </c>
      <c r="B395" s="171" t="s">
        <v>246</v>
      </c>
      <c r="C395" s="255">
        <f>SUM(C392:C394)</f>
        <v>190</v>
      </c>
      <c r="D395" s="255">
        <f>SUM(D392:D394)</f>
        <v>20715</v>
      </c>
      <c r="E395" s="256">
        <f>C395/D395*100000</f>
        <v>917.20975138788322</v>
      </c>
    </row>
    <row r="396" spans="1:5" x14ac:dyDescent="0.2">
      <c r="A396" s="167" t="s">
        <v>109</v>
      </c>
      <c r="B396" s="168" t="s">
        <v>601</v>
      </c>
      <c r="C396" s="253">
        <v>15</v>
      </c>
      <c r="D396" s="253">
        <v>3021</v>
      </c>
      <c r="E396" s="254">
        <v>496.5</v>
      </c>
    </row>
    <row r="397" spans="1:5" x14ac:dyDescent="0.2">
      <c r="A397" s="167"/>
      <c r="B397" s="168" t="s">
        <v>327</v>
      </c>
      <c r="C397" s="253">
        <v>296</v>
      </c>
      <c r="D397" s="253">
        <v>26284</v>
      </c>
      <c r="E397" s="254">
        <v>1126.2</v>
      </c>
    </row>
    <row r="398" spans="1:5" x14ac:dyDescent="0.2">
      <c r="A398" s="170" t="s">
        <v>307</v>
      </c>
      <c r="B398" s="171" t="s">
        <v>246</v>
      </c>
      <c r="C398" s="255">
        <f>SUM(C396:C397)</f>
        <v>311</v>
      </c>
      <c r="D398" s="255">
        <f>SUM(D396:D397)</f>
        <v>29305</v>
      </c>
      <c r="E398" s="256">
        <f>C398/D398*100000</f>
        <v>1061.2523460160382</v>
      </c>
    </row>
    <row r="399" spans="1:5" x14ac:dyDescent="0.2">
      <c r="A399" s="167" t="s">
        <v>110</v>
      </c>
      <c r="B399" s="168" t="s">
        <v>602</v>
      </c>
      <c r="C399" s="253">
        <v>67</v>
      </c>
      <c r="D399" s="253">
        <v>4358</v>
      </c>
      <c r="E399" s="254">
        <v>1537.4</v>
      </c>
    </row>
    <row r="400" spans="1:5" x14ac:dyDescent="0.2">
      <c r="A400" s="167"/>
      <c r="B400" s="168" t="s">
        <v>327</v>
      </c>
      <c r="C400" s="253">
        <v>237</v>
      </c>
      <c r="D400" s="253">
        <v>25691</v>
      </c>
      <c r="E400" s="254">
        <v>922.5</v>
      </c>
    </row>
    <row r="401" spans="1:5" x14ac:dyDescent="0.2">
      <c r="A401" s="170" t="s">
        <v>308</v>
      </c>
      <c r="B401" s="171" t="s">
        <v>246</v>
      </c>
      <c r="C401" s="255">
        <f>SUM(C399:C400)</f>
        <v>304</v>
      </c>
      <c r="D401" s="255">
        <f>SUM(D399:D400)</f>
        <v>30049</v>
      </c>
      <c r="E401" s="256">
        <f>C401/D401*100000</f>
        <v>1011.6809211621019</v>
      </c>
    </row>
    <row r="402" spans="1:5" x14ac:dyDescent="0.2">
      <c r="A402" s="167" t="s">
        <v>111</v>
      </c>
      <c r="B402" s="168" t="s">
        <v>1002</v>
      </c>
      <c r="C402" s="253">
        <v>26</v>
      </c>
      <c r="D402" s="253">
        <v>3331</v>
      </c>
      <c r="E402" s="254">
        <v>780.5</v>
      </c>
    </row>
    <row r="403" spans="1:5" x14ac:dyDescent="0.2">
      <c r="A403" s="167"/>
      <c r="B403" s="168" t="s">
        <v>603</v>
      </c>
      <c r="C403" s="253">
        <v>42</v>
      </c>
      <c r="D403" s="253">
        <v>3466</v>
      </c>
      <c r="E403" s="254">
        <v>1211.8</v>
      </c>
    </row>
    <row r="404" spans="1:5" x14ac:dyDescent="0.2">
      <c r="A404" s="167"/>
      <c r="B404" s="168" t="s">
        <v>327</v>
      </c>
      <c r="C404" s="253">
        <v>213</v>
      </c>
      <c r="D404" s="253">
        <v>14793</v>
      </c>
      <c r="E404" s="254">
        <v>1439.9</v>
      </c>
    </row>
    <row r="405" spans="1:5" x14ac:dyDescent="0.2">
      <c r="A405" s="170" t="s">
        <v>309</v>
      </c>
      <c r="B405" s="171" t="s">
        <v>246</v>
      </c>
      <c r="C405" s="255">
        <f>SUM(C402:C404)</f>
        <v>281</v>
      </c>
      <c r="D405" s="255">
        <f>SUM(D402:D404)</f>
        <v>21590</v>
      </c>
      <c r="E405" s="256">
        <f>C405/D405*100000</f>
        <v>1301.528485409912</v>
      </c>
    </row>
    <row r="406" spans="1:5" x14ac:dyDescent="0.2">
      <c r="A406" s="167" t="s">
        <v>112</v>
      </c>
      <c r="B406" s="168" t="s">
        <v>604</v>
      </c>
      <c r="C406" s="253">
        <v>22</v>
      </c>
      <c r="D406" s="253">
        <v>4685</v>
      </c>
      <c r="E406" s="254">
        <v>469.6</v>
      </c>
    </row>
    <row r="407" spans="1:5" x14ac:dyDescent="0.2">
      <c r="A407" s="167"/>
      <c r="B407" s="168" t="s">
        <v>605</v>
      </c>
      <c r="C407" s="253">
        <v>102</v>
      </c>
      <c r="D407" s="253">
        <v>8415</v>
      </c>
      <c r="E407" s="254">
        <v>1212.0999999999999</v>
      </c>
    </row>
    <row r="408" spans="1:5" x14ac:dyDescent="0.2">
      <c r="A408" s="167"/>
      <c r="B408" s="168" t="s">
        <v>606</v>
      </c>
      <c r="C408" s="253">
        <v>49</v>
      </c>
      <c r="D408" s="253">
        <v>5250</v>
      </c>
      <c r="E408" s="254">
        <v>933.3</v>
      </c>
    </row>
    <row r="409" spans="1:5" x14ac:dyDescent="0.2">
      <c r="A409" s="167"/>
      <c r="B409" s="168" t="s">
        <v>1003</v>
      </c>
      <c r="C409" s="253">
        <v>35</v>
      </c>
      <c r="D409" s="253">
        <v>4044</v>
      </c>
      <c r="E409" s="254">
        <v>865.5</v>
      </c>
    </row>
    <row r="410" spans="1:5" x14ac:dyDescent="0.2">
      <c r="A410" s="167"/>
      <c r="B410" s="168" t="s">
        <v>1004</v>
      </c>
      <c r="C410" s="253">
        <v>46</v>
      </c>
      <c r="D410" s="253">
        <v>4341</v>
      </c>
      <c r="E410" s="254">
        <v>1059.7</v>
      </c>
    </row>
    <row r="411" spans="1:5" x14ac:dyDescent="0.2">
      <c r="A411" s="167"/>
      <c r="B411" s="168" t="s">
        <v>607</v>
      </c>
      <c r="C411" s="253">
        <v>125</v>
      </c>
      <c r="D411" s="253">
        <v>9924</v>
      </c>
      <c r="E411" s="254">
        <v>1259.5999999999999</v>
      </c>
    </row>
    <row r="412" spans="1:5" x14ac:dyDescent="0.2">
      <c r="A412" s="167"/>
      <c r="B412" s="168" t="s">
        <v>608</v>
      </c>
      <c r="C412" s="253">
        <v>45</v>
      </c>
      <c r="D412" s="253">
        <v>5017</v>
      </c>
      <c r="E412" s="254">
        <v>897</v>
      </c>
    </row>
    <row r="413" spans="1:5" x14ac:dyDescent="0.2">
      <c r="A413" s="167"/>
      <c r="B413" s="168" t="s">
        <v>609</v>
      </c>
      <c r="C413" s="253">
        <v>25</v>
      </c>
      <c r="D413" s="253">
        <v>3045</v>
      </c>
      <c r="E413" s="254">
        <v>821</v>
      </c>
    </row>
    <row r="414" spans="1:5" x14ac:dyDescent="0.2">
      <c r="A414" s="167"/>
      <c r="B414" s="168" t="s">
        <v>610</v>
      </c>
      <c r="C414" s="253">
        <v>97</v>
      </c>
      <c r="D414" s="253">
        <v>7727</v>
      </c>
      <c r="E414" s="254">
        <v>1255.3</v>
      </c>
    </row>
    <row r="415" spans="1:5" x14ac:dyDescent="0.2">
      <c r="A415" s="167"/>
      <c r="B415" s="168" t="s">
        <v>611</v>
      </c>
      <c r="C415" s="253">
        <v>33</v>
      </c>
      <c r="D415" s="253">
        <v>3696</v>
      </c>
      <c r="E415" s="254">
        <v>892.9</v>
      </c>
    </row>
    <row r="416" spans="1:5" x14ac:dyDescent="0.2">
      <c r="A416" s="167"/>
      <c r="B416" s="168" t="s">
        <v>612</v>
      </c>
      <c r="C416" s="253">
        <v>50</v>
      </c>
      <c r="D416" s="253">
        <v>3935</v>
      </c>
      <c r="E416" s="254">
        <v>1270.5999999999999</v>
      </c>
    </row>
    <row r="417" spans="1:5" x14ac:dyDescent="0.2">
      <c r="A417" s="167"/>
      <c r="B417" s="168" t="s">
        <v>613</v>
      </c>
      <c r="C417" s="253">
        <v>36</v>
      </c>
      <c r="D417" s="253">
        <v>2833</v>
      </c>
      <c r="E417" s="254">
        <v>1270.7</v>
      </c>
    </row>
    <row r="418" spans="1:5" x14ac:dyDescent="0.2">
      <c r="A418" s="167"/>
      <c r="B418" s="168" t="s">
        <v>438</v>
      </c>
      <c r="C418" s="253">
        <v>89</v>
      </c>
      <c r="D418" s="253">
        <v>11353</v>
      </c>
      <c r="E418" s="254">
        <v>783.9</v>
      </c>
    </row>
    <row r="419" spans="1:5" x14ac:dyDescent="0.2">
      <c r="A419" s="167"/>
      <c r="B419" s="168" t="s">
        <v>614</v>
      </c>
      <c r="C419" s="253">
        <v>27</v>
      </c>
      <c r="D419" s="253">
        <v>2582</v>
      </c>
      <c r="E419" s="254">
        <v>1045.7</v>
      </c>
    </row>
    <row r="420" spans="1:5" x14ac:dyDescent="0.2">
      <c r="A420" s="167"/>
      <c r="B420" s="168" t="s">
        <v>327</v>
      </c>
      <c r="C420" s="253">
        <v>181</v>
      </c>
      <c r="D420" s="253">
        <v>25622</v>
      </c>
      <c r="E420" s="254">
        <v>706.4</v>
      </c>
    </row>
    <row r="421" spans="1:5" x14ac:dyDescent="0.2">
      <c r="A421" s="170" t="s">
        <v>310</v>
      </c>
      <c r="B421" s="171" t="s">
        <v>246</v>
      </c>
      <c r="C421" s="255">
        <f>SUM(C406:C420)</f>
        <v>962</v>
      </c>
      <c r="D421" s="255">
        <f>SUM(D406:D420)</f>
        <v>102469</v>
      </c>
      <c r="E421" s="256">
        <f>C421/D421*100000</f>
        <v>938.8205213284017</v>
      </c>
    </row>
    <row r="422" spans="1:5" x14ac:dyDescent="0.2">
      <c r="A422" s="167" t="s">
        <v>113</v>
      </c>
      <c r="B422" s="168" t="s">
        <v>615</v>
      </c>
      <c r="C422" s="253">
        <v>44</v>
      </c>
      <c r="D422" s="253">
        <v>2621</v>
      </c>
      <c r="E422" s="254">
        <v>1678.7</v>
      </c>
    </row>
    <row r="423" spans="1:5" x14ac:dyDescent="0.2">
      <c r="A423" s="167"/>
      <c r="B423" s="168" t="s">
        <v>327</v>
      </c>
      <c r="C423" s="253">
        <v>164</v>
      </c>
      <c r="D423" s="253">
        <v>13294</v>
      </c>
      <c r="E423" s="254">
        <v>1233.5999999999999</v>
      </c>
    </row>
    <row r="424" spans="1:5" x14ac:dyDescent="0.2">
      <c r="A424" s="170" t="s">
        <v>311</v>
      </c>
      <c r="B424" s="171" t="s">
        <v>246</v>
      </c>
      <c r="C424" s="255">
        <f>SUM(C422:C423)</f>
        <v>208</v>
      </c>
      <c r="D424" s="255">
        <f>SUM(D422:D423)</f>
        <v>15915</v>
      </c>
      <c r="E424" s="256">
        <f>C424/D424*100000</f>
        <v>1306.943135406849</v>
      </c>
    </row>
    <row r="425" spans="1:5" x14ac:dyDescent="0.2">
      <c r="A425" s="167" t="s">
        <v>114</v>
      </c>
      <c r="B425" s="168" t="s">
        <v>616</v>
      </c>
      <c r="C425" s="253">
        <v>21</v>
      </c>
      <c r="D425" s="253">
        <v>3459</v>
      </c>
      <c r="E425" s="254">
        <v>607.1</v>
      </c>
    </row>
    <row r="426" spans="1:5" x14ac:dyDescent="0.2">
      <c r="A426" s="167"/>
      <c r="B426" s="168" t="s">
        <v>617</v>
      </c>
      <c r="C426" s="253">
        <v>20</v>
      </c>
      <c r="D426" s="253">
        <v>2638</v>
      </c>
      <c r="E426" s="254">
        <v>758.2</v>
      </c>
    </row>
    <row r="427" spans="1:5" x14ac:dyDescent="0.2">
      <c r="A427" s="167"/>
      <c r="B427" s="168" t="s">
        <v>618</v>
      </c>
      <c r="C427" s="253">
        <v>15</v>
      </c>
      <c r="D427" s="253">
        <v>3762</v>
      </c>
      <c r="E427" s="254">
        <v>398.7</v>
      </c>
    </row>
    <row r="428" spans="1:5" x14ac:dyDescent="0.2">
      <c r="A428" s="167"/>
      <c r="B428" s="168" t="s">
        <v>619</v>
      </c>
      <c r="C428" s="253">
        <v>15</v>
      </c>
      <c r="D428" s="253">
        <v>4034</v>
      </c>
      <c r="E428" s="254">
        <v>371.8</v>
      </c>
    </row>
    <row r="429" spans="1:5" x14ac:dyDescent="0.2">
      <c r="A429" s="167"/>
      <c r="B429" s="168" t="s">
        <v>620</v>
      </c>
      <c r="C429" s="253">
        <v>151</v>
      </c>
      <c r="D429" s="253">
        <v>19972</v>
      </c>
      <c r="E429" s="254">
        <v>756.1</v>
      </c>
    </row>
    <row r="430" spans="1:5" x14ac:dyDescent="0.2">
      <c r="A430" s="167"/>
      <c r="B430" s="168" t="s">
        <v>621</v>
      </c>
      <c r="C430" s="253">
        <v>145</v>
      </c>
      <c r="D430" s="253">
        <v>14403</v>
      </c>
      <c r="E430" s="254">
        <v>1006.7</v>
      </c>
    </row>
    <row r="431" spans="1:5" x14ac:dyDescent="0.2">
      <c r="A431" s="167"/>
      <c r="B431" s="168" t="s">
        <v>622</v>
      </c>
      <c r="C431" s="253">
        <v>20</v>
      </c>
      <c r="D431" s="253">
        <v>3587</v>
      </c>
      <c r="E431" s="254">
        <v>557.6</v>
      </c>
    </row>
    <row r="432" spans="1:5" x14ac:dyDescent="0.2">
      <c r="A432" s="167"/>
      <c r="B432" s="168" t="s">
        <v>623</v>
      </c>
      <c r="C432" s="253">
        <v>32</v>
      </c>
      <c r="D432" s="253">
        <v>4340</v>
      </c>
      <c r="E432" s="254">
        <v>737.3</v>
      </c>
    </row>
    <row r="433" spans="1:5" x14ac:dyDescent="0.2">
      <c r="A433" s="167"/>
      <c r="B433" s="168" t="s">
        <v>624</v>
      </c>
      <c r="C433" s="253">
        <v>61</v>
      </c>
      <c r="D433" s="253">
        <v>6851</v>
      </c>
      <c r="E433" s="254">
        <v>890.4</v>
      </c>
    </row>
    <row r="434" spans="1:5" x14ac:dyDescent="0.2">
      <c r="A434" s="167"/>
      <c r="B434" s="168" t="s">
        <v>625</v>
      </c>
      <c r="C434" s="253">
        <v>48</v>
      </c>
      <c r="D434" s="253">
        <v>4017</v>
      </c>
      <c r="E434" s="254">
        <v>1194.9000000000001</v>
      </c>
    </row>
    <row r="435" spans="1:5" x14ac:dyDescent="0.2">
      <c r="A435" s="167"/>
      <c r="B435" s="168" t="s">
        <v>626</v>
      </c>
      <c r="C435" s="253">
        <v>28</v>
      </c>
      <c r="D435" s="253">
        <v>3979</v>
      </c>
      <c r="E435" s="254">
        <v>703.7</v>
      </c>
    </row>
    <row r="436" spans="1:5" x14ac:dyDescent="0.2">
      <c r="A436" s="167"/>
      <c r="B436" s="168" t="s">
        <v>627</v>
      </c>
      <c r="C436" s="253">
        <v>75</v>
      </c>
      <c r="D436" s="253">
        <v>11458</v>
      </c>
      <c r="E436" s="254">
        <v>654.6</v>
      </c>
    </row>
    <row r="437" spans="1:5" x14ac:dyDescent="0.2">
      <c r="A437" s="167"/>
      <c r="B437" s="168" t="s">
        <v>628</v>
      </c>
      <c r="C437" s="253">
        <v>90</v>
      </c>
      <c r="D437" s="253">
        <v>5235</v>
      </c>
      <c r="E437" s="254">
        <v>1719.2</v>
      </c>
    </row>
    <row r="438" spans="1:5" x14ac:dyDescent="0.2">
      <c r="A438" s="167"/>
      <c r="B438" s="168" t="s">
        <v>629</v>
      </c>
      <c r="C438" s="253">
        <v>32</v>
      </c>
      <c r="D438" s="253">
        <v>4743</v>
      </c>
      <c r="E438" s="254">
        <v>674.7</v>
      </c>
    </row>
    <row r="439" spans="1:5" x14ac:dyDescent="0.2">
      <c r="A439" s="167"/>
      <c r="B439" s="168" t="s">
        <v>630</v>
      </c>
      <c r="C439" s="253">
        <v>355</v>
      </c>
      <c r="D439" s="253">
        <v>31599</v>
      </c>
      <c r="E439" s="254">
        <v>1123.5</v>
      </c>
    </row>
    <row r="440" spans="1:5" x14ac:dyDescent="0.2">
      <c r="A440" s="167"/>
      <c r="B440" s="168" t="s">
        <v>631</v>
      </c>
      <c r="C440" s="253">
        <v>76</v>
      </c>
      <c r="D440" s="253">
        <v>4777</v>
      </c>
      <c r="E440" s="254">
        <v>1591</v>
      </c>
    </row>
    <row r="441" spans="1:5" x14ac:dyDescent="0.2">
      <c r="A441" s="167"/>
      <c r="B441" s="168" t="s">
        <v>327</v>
      </c>
      <c r="C441" s="253">
        <v>38</v>
      </c>
      <c r="D441" s="253">
        <v>4632</v>
      </c>
      <c r="E441" s="254">
        <v>820.4</v>
      </c>
    </row>
    <row r="442" spans="1:5" x14ac:dyDescent="0.2">
      <c r="A442" s="170" t="s">
        <v>312</v>
      </c>
      <c r="B442" s="171" t="s">
        <v>246</v>
      </c>
      <c r="C442" s="255">
        <f>SUM(C425:C441)</f>
        <v>1222</v>
      </c>
      <c r="D442" s="255">
        <f>SUM(D425:D441)</f>
        <v>133486</v>
      </c>
      <c r="E442" s="256">
        <f>C442/D442*100000</f>
        <v>915.45180768020612</v>
      </c>
    </row>
    <row r="443" spans="1:5" x14ac:dyDescent="0.2">
      <c r="A443" s="167" t="s">
        <v>115</v>
      </c>
      <c r="B443" s="168" t="s">
        <v>632</v>
      </c>
      <c r="C443" s="253">
        <v>441</v>
      </c>
      <c r="D443" s="253">
        <v>37859</v>
      </c>
      <c r="E443" s="254">
        <v>1164.8</v>
      </c>
    </row>
    <row r="444" spans="1:5" x14ac:dyDescent="0.2">
      <c r="A444" s="167"/>
      <c r="B444" s="168" t="s">
        <v>633</v>
      </c>
      <c r="C444" s="253">
        <v>37</v>
      </c>
      <c r="D444" s="253">
        <v>6049</v>
      </c>
      <c r="E444" s="254">
        <v>611.70000000000005</v>
      </c>
    </row>
    <row r="445" spans="1:5" x14ac:dyDescent="0.2">
      <c r="A445" s="167"/>
      <c r="B445" s="168" t="s">
        <v>634</v>
      </c>
      <c r="C445" s="253">
        <v>35</v>
      </c>
      <c r="D445" s="253">
        <v>7111</v>
      </c>
      <c r="E445" s="254">
        <v>492.2</v>
      </c>
    </row>
    <row r="446" spans="1:5" x14ac:dyDescent="0.2">
      <c r="A446" s="167"/>
      <c r="B446" s="168" t="s">
        <v>635</v>
      </c>
      <c r="C446" s="253">
        <v>42</v>
      </c>
      <c r="D446" s="253">
        <v>8227</v>
      </c>
      <c r="E446" s="254">
        <v>510.5</v>
      </c>
    </row>
    <row r="447" spans="1:5" x14ac:dyDescent="0.2">
      <c r="A447" s="167"/>
      <c r="B447" s="168" t="s">
        <v>636</v>
      </c>
      <c r="C447" s="253">
        <v>15</v>
      </c>
      <c r="D447" s="253">
        <v>3507</v>
      </c>
      <c r="E447" s="254">
        <v>427.7</v>
      </c>
    </row>
    <row r="448" spans="1:5" x14ac:dyDescent="0.2">
      <c r="A448" s="167"/>
      <c r="B448" s="168" t="s">
        <v>637</v>
      </c>
      <c r="C448" s="253">
        <v>71</v>
      </c>
      <c r="D448" s="253">
        <v>5956</v>
      </c>
      <c r="E448" s="254">
        <v>1192.0999999999999</v>
      </c>
    </row>
    <row r="449" spans="1:5" x14ac:dyDescent="0.2">
      <c r="A449" s="167"/>
      <c r="B449" s="168" t="s">
        <v>638</v>
      </c>
      <c r="C449" s="253">
        <v>22</v>
      </c>
      <c r="D449" s="253">
        <v>7348</v>
      </c>
      <c r="E449" s="254">
        <v>299.39999999999998</v>
      </c>
    </row>
    <row r="450" spans="1:5" x14ac:dyDescent="0.2">
      <c r="A450" s="167"/>
      <c r="B450" s="168" t="s">
        <v>639</v>
      </c>
      <c r="C450" s="253">
        <v>109</v>
      </c>
      <c r="D450" s="253">
        <v>9167</v>
      </c>
      <c r="E450" s="254">
        <v>1189</v>
      </c>
    </row>
    <row r="451" spans="1:5" x14ac:dyDescent="0.2">
      <c r="A451" s="167"/>
      <c r="B451" s="168" t="s">
        <v>640</v>
      </c>
      <c r="C451" s="253">
        <v>28</v>
      </c>
      <c r="D451" s="253">
        <v>10250</v>
      </c>
      <c r="E451" s="254">
        <v>273.2</v>
      </c>
    </row>
    <row r="452" spans="1:5" x14ac:dyDescent="0.2">
      <c r="A452" s="167"/>
      <c r="B452" s="168" t="s">
        <v>641</v>
      </c>
      <c r="C452" s="253">
        <v>418</v>
      </c>
      <c r="D452" s="253">
        <v>35928</v>
      </c>
      <c r="E452" s="254">
        <v>1163.4000000000001</v>
      </c>
    </row>
    <row r="453" spans="1:5" x14ac:dyDescent="0.2">
      <c r="A453" s="167"/>
      <c r="B453" s="168" t="s">
        <v>642</v>
      </c>
      <c r="C453" s="253">
        <v>23</v>
      </c>
      <c r="D453" s="253">
        <v>8402</v>
      </c>
      <c r="E453" s="254">
        <v>273.7</v>
      </c>
    </row>
    <row r="454" spans="1:5" x14ac:dyDescent="0.2">
      <c r="A454" s="167"/>
      <c r="B454" s="168" t="s">
        <v>643</v>
      </c>
      <c r="C454" s="253">
        <v>10</v>
      </c>
      <c r="D454" s="253">
        <v>3468</v>
      </c>
      <c r="E454" s="254">
        <v>288.39999999999998</v>
      </c>
    </row>
    <row r="455" spans="1:5" x14ac:dyDescent="0.2">
      <c r="A455" s="167"/>
      <c r="B455" s="168" t="s">
        <v>644</v>
      </c>
      <c r="C455" s="253">
        <v>42</v>
      </c>
      <c r="D455" s="253">
        <v>8020</v>
      </c>
      <c r="E455" s="254">
        <v>523.70000000000005</v>
      </c>
    </row>
    <row r="456" spans="1:5" x14ac:dyDescent="0.2">
      <c r="A456" s="167"/>
      <c r="B456" s="168" t="s">
        <v>645</v>
      </c>
      <c r="C456" s="253">
        <v>70</v>
      </c>
      <c r="D456" s="253">
        <v>7478</v>
      </c>
      <c r="E456" s="254">
        <v>936.1</v>
      </c>
    </row>
    <row r="457" spans="1:5" x14ac:dyDescent="0.2">
      <c r="A457" s="167"/>
      <c r="B457" s="168" t="s">
        <v>646</v>
      </c>
      <c r="C457" s="253">
        <v>213</v>
      </c>
      <c r="D457" s="253">
        <v>24410</v>
      </c>
      <c r="E457" s="254">
        <v>872.6</v>
      </c>
    </row>
    <row r="458" spans="1:5" x14ac:dyDescent="0.2">
      <c r="A458" s="167"/>
      <c r="B458" s="168" t="s">
        <v>647</v>
      </c>
      <c r="C458" s="253">
        <v>391</v>
      </c>
      <c r="D458" s="253">
        <v>40195</v>
      </c>
      <c r="E458" s="254">
        <v>972.8</v>
      </c>
    </row>
    <row r="459" spans="1:5" x14ac:dyDescent="0.2">
      <c r="A459" s="167"/>
      <c r="B459" s="168" t="s">
        <v>648</v>
      </c>
      <c r="C459" s="253">
        <v>244</v>
      </c>
      <c r="D459" s="253">
        <v>16464</v>
      </c>
      <c r="E459" s="254">
        <v>1482</v>
      </c>
    </row>
    <row r="460" spans="1:5" x14ac:dyDescent="0.2">
      <c r="A460" s="167"/>
      <c r="B460" s="168" t="s">
        <v>649</v>
      </c>
      <c r="C460" s="253">
        <v>40</v>
      </c>
      <c r="D460" s="253">
        <v>8609</v>
      </c>
      <c r="E460" s="254">
        <v>464.6</v>
      </c>
    </row>
    <row r="461" spans="1:5" x14ac:dyDescent="0.2">
      <c r="A461" s="167"/>
      <c r="B461" s="168" t="s">
        <v>650</v>
      </c>
      <c r="C461" s="253">
        <v>13</v>
      </c>
      <c r="D461" s="253">
        <v>3880</v>
      </c>
      <c r="E461" s="254">
        <v>335.1</v>
      </c>
    </row>
    <row r="462" spans="1:5" x14ac:dyDescent="0.2">
      <c r="A462" s="167"/>
      <c r="B462" s="168" t="s">
        <v>651</v>
      </c>
      <c r="C462" s="253">
        <v>160</v>
      </c>
      <c r="D462" s="253">
        <v>13843</v>
      </c>
      <c r="E462" s="254">
        <v>1155.8</v>
      </c>
    </row>
    <row r="463" spans="1:5" x14ac:dyDescent="0.2">
      <c r="A463" s="167"/>
      <c r="B463" s="168" t="s">
        <v>652</v>
      </c>
      <c r="C463" s="253">
        <v>56</v>
      </c>
      <c r="D463" s="253">
        <v>8138</v>
      </c>
      <c r="E463" s="254">
        <v>688.1</v>
      </c>
    </row>
    <row r="464" spans="1:5" x14ac:dyDescent="0.2">
      <c r="A464" s="167"/>
      <c r="B464" s="168" t="s">
        <v>653</v>
      </c>
      <c r="C464" s="253">
        <v>23</v>
      </c>
      <c r="D464" s="253">
        <v>4719</v>
      </c>
      <c r="E464" s="254">
        <v>487.4</v>
      </c>
    </row>
    <row r="465" spans="1:5" x14ac:dyDescent="0.2">
      <c r="A465" s="167"/>
      <c r="B465" s="168" t="s">
        <v>654</v>
      </c>
      <c r="C465" s="253">
        <v>99</v>
      </c>
      <c r="D465" s="253">
        <v>10743</v>
      </c>
      <c r="E465" s="254">
        <v>921.5</v>
      </c>
    </row>
    <row r="466" spans="1:5" x14ac:dyDescent="0.2">
      <c r="A466" s="167"/>
      <c r="B466" s="168" t="s">
        <v>655</v>
      </c>
      <c r="C466" s="253">
        <v>32</v>
      </c>
      <c r="D466" s="253">
        <v>7632</v>
      </c>
      <c r="E466" s="254">
        <v>419.3</v>
      </c>
    </row>
    <row r="467" spans="1:5" x14ac:dyDescent="0.2">
      <c r="A467" s="167"/>
      <c r="B467" s="168" t="s">
        <v>656</v>
      </c>
      <c r="C467" s="253">
        <v>14</v>
      </c>
      <c r="D467" s="253">
        <v>2539</v>
      </c>
      <c r="E467" s="254">
        <v>551.4</v>
      </c>
    </row>
    <row r="468" spans="1:5" x14ac:dyDescent="0.2">
      <c r="A468" s="167"/>
      <c r="B468" s="168" t="s">
        <v>657</v>
      </c>
      <c r="C468" s="253">
        <v>638</v>
      </c>
      <c r="D468" s="253">
        <v>71316</v>
      </c>
      <c r="E468" s="254">
        <v>894.6</v>
      </c>
    </row>
    <row r="469" spans="1:5" x14ac:dyDescent="0.2">
      <c r="A469" s="167"/>
      <c r="B469" s="168" t="s">
        <v>658</v>
      </c>
      <c r="C469" s="253">
        <v>53</v>
      </c>
      <c r="D469" s="253">
        <v>9170</v>
      </c>
      <c r="E469" s="254">
        <v>578</v>
      </c>
    </row>
    <row r="470" spans="1:5" x14ac:dyDescent="0.2">
      <c r="A470" s="167"/>
      <c r="B470" s="168" t="s">
        <v>327</v>
      </c>
      <c r="C470" s="253">
        <v>149</v>
      </c>
      <c r="D470" s="253">
        <v>13499</v>
      </c>
      <c r="E470" s="254">
        <v>1103.8</v>
      </c>
    </row>
    <row r="471" spans="1:5" x14ac:dyDescent="0.2">
      <c r="A471" s="170" t="s">
        <v>313</v>
      </c>
      <c r="B471" s="171" t="s">
        <v>246</v>
      </c>
      <c r="C471" s="255">
        <f>SUM(C443:C470)</f>
        <v>3488</v>
      </c>
      <c r="D471" s="255">
        <f>SUM(D443:D470)</f>
        <v>393927</v>
      </c>
      <c r="E471" s="256">
        <f>C471/D471*100000</f>
        <v>885.44324202199891</v>
      </c>
    </row>
    <row r="472" spans="1:5" x14ac:dyDescent="0.2">
      <c r="A472" s="167" t="s">
        <v>116</v>
      </c>
      <c r="B472" s="168" t="s">
        <v>659</v>
      </c>
      <c r="C472" s="253">
        <v>85</v>
      </c>
      <c r="D472" s="253">
        <v>4527</v>
      </c>
      <c r="E472" s="254">
        <v>1877.6</v>
      </c>
    </row>
    <row r="473" spans="1:5" x14ac:dyDescent="0.2">
      <c r="A473" s="167"/>
      <c r="B473" s="168" t="s">
        <v>660</v>
      </c>
      <c r="C473" s="253">
        <v>22</v>
      </c>
      <c r="D473" s="253">
        <v>2757</v>
      </c>
      <c r="E473" s="254">
        <v>798</v>
      </c>
    </row>
    <row r="474" spans="1:5" x14ac:dyDescent="0.2">
      <c r="A474" s="167"/>
      <c r="B474" s="168" t="s">
        <v>619</v>
      </c>
      <c r="C474" s="253">
        <v>189</v>
      </c>
      <c r="D474" s="253">
        <v>4009</v>
      </c>
      <c r="E474" s="254">
        <v>4714.3999999999996</v>
      </c>
    </row>
    <row r="475" spans="1:5" x14ac:dyDescent="0.2">
      <c r="A475" s="167"/>
      <c r="B475" s="168" t="s">
        <v>661</v>
      </c>
      <c r="C475" s="253">
        <v>16</v>
      </c>
      <c r="D475" s="253">
        <v>2965</v>
      </c>
      <c r="E475" s="254">
        <v>539.6</v>
      </c>
    </row>
    <row r="476" spans="1:5" x14ac:dyDescent="0.2">
      <c r="A476" s="167"/>
      <c r="B476" s="168" t="s">
        <v>662</v>
      </c>
      <c r="C476" s="253">
        <v>70</v>
      </c>
      <c r="D476" s="253">
        <v>5678</v>
      </c>
      <c r="E476" s="254">
        <v>1232.8</v>
      </c>
    </row>
    <row r="477" spans="1:5" x14ac:dyDescent="0.2">
      <c r="A477" s="167"/>
      <c r="B477" s="168" t="s">
        <v>663</v>
      </c>
      <c r="C477" s="253">
        <v>142</v>
      </c>
      <c r="D477" s="253">
        <v>6087</v>
      </c>
      <c r="E477" s="254">
        <v>2332.8000000000002</v>
      </c>
    </row>
    <row r="478" spans="1:5" x14ac:dyDescent="0.2">
      <c r="A478" s="167"/>
      <c r="B478" s="168" t="s">
        <v>327</v>
      </c>
      <c r="C478" s="253">
        <v>253</v>
      </c>
      <c r="D478" s="253">
        <v>26406</v>
      </c>
      <c r="E478" s="254">
        <v>958.1</v>
      </c>
    </row>
    <row r="479" spans="1:5" x14ac:dyDescent="0.2">
      <c r="A479" s="170" t="s">
        <v>314</v>
      </c>
      <c r="B479" s="171" t="s">
        <v>246</v>
      </c>
      <c r="C479" s="255">
        <f>SUM(C472:C478)</f>
        <v>777</v>
      </c>
      <c r="D479" s="255">
        <f>SUM(D472:D478)</f>
        <v>52429</v>
      </c>
      <c r="E479" s="256">
        <f>C479/D479*100000</f>
        <v>1482.0042342978124</v>
      </c>
    </row>
    <row r="480" spans="1:5" x14ac:dyDescent="0.2">
      <c r="A480" s="170" t="s">
        <v>315</v>
      </c>
      <c r="B480" s="171" t="s">
        <v>246</v>
      </c>
      <c r="C480" s="255">
        <v>288</v>
      </c>
      <c r="D480" s="255">
        <v>24499</v>
      </c>
      <c r="E480" s="256">
        <v>1175.5999999999999</v>
      </c>
    </row>
    <row r="481" spans="1:5" x14ac:dyDescent="0.2">
      <c r="A481" s="167" t="s">
        <v>117</v>
      </c>
      <c r="B481" s="168" t="s">
        <v>664</v>
      </c>
      <c r="C481" s="253">
        <v>33</v>
      </c>
      <c r="D481" s="253">
        <v>6957</v>
      </c>
      <c r="E481" s="254">
        <v>474.3</v>
      </c>
    </row>
    <row r="482" spans="1:5" x14ac:dyDescent="0.2">
      <c r="A482" s="167"/>
      <c r="B482" s="168" t="s">
        <v>665</v>
      </c>
      <c r="C482" s="253">
        <v>25</v>
      </c>
      <c r="D482" s="253">
        <v>4053</v>
      </c>
      <c r="E482" s="254">
        <v>616.79999999999995</v>
      </c>
    </row>
    <row r="483" spans="1:5" x14ac:dyDescent="0.2">
      <c r="A483" s="167"/>
      <c r="B483" s="168" t="s">
        <v>666</v>
      </c>
      <c r="C483" s="253">
        <v>139</v>
      </c>
      <c r="D483" s="253">
        <v>15067</v>
      </c>
      <c r="E483" s="254">
        <v>922.5</v>
      </c>
    </row>
    <row r="484" spans="1:5" x14ac:dyDescent="0.2">
      <c r="A484" s="167"/>
      <c r="B484" s="168" t="s">
        <v>667</v>
      </c>
      <c r="C484" s="253">
        <v>10</v>
      </c>
      <c r="D484" s="253">
        <v>18665</v>
      </c>
      <c r="E484" s="254">
        <v>53.6</v>
      </c>
    </row>
    <row r="485" spans="1:5" x14ac:dyDescent="0.2">
      <c r="A485" s="167"/>
      <c r="B485" s="168" t="s">
        <v>668</v>
      </c>
      <c r="C485" s="253">
        <v>231</v>
      </c>
      <c r="D485" s="253">
        <v>25871</v>
      </c>
      <c r="E485" s="254">
        <v>892.9</v>
      </c>
    </row>
    <row r="486" spans="1:5" x14ac:dyDescent="0.2">
      <c r="A486" s="167"/>
      <c r="B486" s="168" t="s">
        <v>669</v>
      </c>
      <c r="C486" s="253">
        <v>15</v>
      </c>
      <c r="D486" s="253">
        <v>3492</v>
      </c>
      <c r="E486" s="254">
        <v>429.6</v>
      </c>
    </row>
    <row r="487" spans="1:5" x14ac:dyDescent="0.2">
      <c r="A487" s="167"/>
      <c r="B487" s="168" t="s">
        <v>670</v>
      </c>
      <c r="C487" s="253">
        <v>46</v>
      </c>
      <c r="D487" s="253">
        <v>3560</v>
      </c>
      <c r="E487" s="254">
        <v>1292.0999999999999</v>
      </c>
    </row>
    <row r="488" spans="1:5" x14ac:dyDescent="0.2">
      <c r="A488" s="167"/>
      <c r="B488" s="168" t="s">
        <v>671</v>
      </c>
      <c r="C488" s="253">
        <v>672</v>
      </c>
      <c r="D488" s="253">
        <v>66451</v>
      </c>
      <c r="E488" s="254">
        <v>1011.3</v>
      </c>
    </row>
    <row r="489" spans="1:5" x14ac:dyDescent="0.2">
      <c r="A489" s="167"/>
      <c r="B489" s="168" t="s">
        <v>327</v>
      </c>
      <c r="C489" s="253">
        <v>323</v>
      </c>
      <c r="D489" s="253">
        <v>24410</v>
      </c>
      <c r="E489" s="254">
        <v>1323.2</v>
      </c>
    </row>
    <row r="490" spans="1:5" x14ac:dyDescent="0.2">
      <c r="A490" s="170" t="s">
        <v>316</v>
      </c>
      <c r="B490" s="171" t="s">
        <v>246</v>
      </c>
      <c r="C490" s="255">
        <f>SUM(C481:C489)</f>
        <v>1494</v>
      </c>
      <c r="D490" s="255">
        <f>SUM(D481:D489)</f>
        <v>168526</v>
      </c>
      <c r="E490" s="256">
        <f>C490/D490*100000</f>
        <v>886.51009339805137</v>
      </c>
    </row>
    <row r="491" spans="1:5" x14ac:dyDescent="0.2">
      <c r="A491" s="167" t="s">
        <v>118</v>
      </c>
      <c r="B491" s="168" t="s">
        <v>672</v>
      </c>
      <c r="C491" s="253">
        <v>59</v>
      </c>
      <c r="D491" s="253">
        <v>7699</v>
      </c>
      <c r="E491" s="254">
        <v>766.3</v>
      </c>
    </row>
    <row r="492" spans="1:5" x14ac:dyDescent="0.2">
      <c r="A492" s="167"/>
      <c r="B492" s="168" t="s">
        <v>673</v>
      </c>
      <c r="C492" s="253">
        <v>218</v>
      </c>
      <c r="D492" s="253">
        <v>18244</v>
      </c>
      <c r="E492" s="254">
        <v>1194.9000000000001</v>
      </c>
    </row>
    <row r="493" spans="1:5" x14ac:dyDescent="0.2">
      <c r="A493" s="167"/>
      <c r="B493" s="168" t="s">
        <v>674</v>
      </c>
      <c r="C493" s="253">
        <v>31</v>
      </c>
      <c r="D493" s="253">
        <v>2568</v>
      </c>
      <c r="E493" s="254">
        <v>1207.2</v>
      </c>
    </row>
    <row r="494" spans="1:5" x14ac:dyDescent="0.2">
      <c r="A494" s="167"/>
      <c r="B494" s="168" t="s">
        <v>675</v>
      </c>
      <c r="C494" s="253">
        <v>48</v>
      </c>
      <c r="D494" s="253">
        <v>5178</v>
      </c>
      <c r="E494" s="254">
        <v>927</v>
      </c>
    </row>
    <row r="495" spans="1:5" x14ac:dyDescent="0.2">
      <c r="A495" s="167"/>
      <c r="B495" s="168" t="s">
        <v>676</v>
      </c>
      <c r="C495" s="253">
        <v>285</v>
      </c>
      <c r="D495" s="253">
        <v>18577</v>
      </c>
      <c r="E495" s="254">
        <v>1534.2</v>
      </c>
    </row>
    <row r="496" spans="1:5" x14ac:dyDescent="0.2">
      <c r="A496" s="167"/>
      <c r="B496" s="168" t="s">
        <v>327</v>
      </c>
      <c r="C496" s="253">
        <v>174</v>
      </c>
      <c r="D496" s="253">
        <v>22699</v>
      </c>
      <c r="E496" s="254">
        <v>766.6</v>
      </c>
    </row>
    <row r="497" spans="1:5" x14ac:dyDescent="0.2">
      <c r="A497" s="172" t="s">
        <v>317</v>
      </c>
      <c r="B497" s="173" t="s">
        <v>246</v>
      </c>
      <c r="C497" s="257">
        <f>SUM(C491:C496)</f>
        <v>815</v>
      </c>
      <c r="D497" s="257">
        <f>SUM(D491:D496)</f>
        <v>74965</v>
      </c>
      <c r="E497" s="258">
        <f>C497/D497*100000</f>
        <v>1087.1740145401186</v>
      </c>
    </row>
    <row r="498" spans="1:5" x14ac:dyDescent="0.2">
      <c r="A498" s="180" t="s">
        <v>319</v>
      </c>
      <c r="B498" s="181"/>
      <c r="C498" s="182"/>
      <c r="D498" s="182"/>
      <c r="E498" s="183"/>
    </row>
    <row r="499" spans="1:5" x14ac:dyDescent="0.2">
      <c r="A499" s="157"/>
      <c r="B499" s="157"/>
      <c r="C499" s="157"/>
      <c r="D499" s="157"/>
      <c r="E499" s="158"/>
    </row>
    <row r="500" spans="1:5" x14ac:dyDescent="0.2">
      <c r="A500" s="157" t="s">
        <v>318</v>
      </c>
    </row>
  </sheetData>
  <mergeCells count="1">
    <mergeCell ref="A1:E1"/>
  </mergeCells>
  <conditionalFormatting sqref="C3:C497">
    <cfRule type="cellIs" dxfId="10" priority="1" operator="lessThan">
      <formula>5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V24"/>
  <sheetViews>
    <sheetView zoomScale="115" zoomScaleNormal="115" workbookViewId="0">
      <selection activeCell="O8" sqref="O8"/>
    </sheetView>
  </sheetViews>
  <sheetFormatPr defaultRowHeight="15" x14ac:dyDescent="0.25"/>
  <cols>
    <col min="1" max="1" width="30.85546875" customWidth="1"/>
    <col min="2" max="2" width="9.5703125" style="34" customWidth="1"/>
    <col min="3" max="3" width="8.85546875" style="34" customWidth="1"/>
    <col min="4" max="5" width="9.28515625" style="34" customWidth="1"/>
  </cols>
  <sheetData>
    <row r="1" spans="1:22" ht="15.75" x14ac:dyDescent="0.25">
      <c r="A1" s="310" t="s">
        <v>3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05"/>
      <c r="M1" s="305"/>
      <c r="N1" s="305"/>
      <c r="O1" s="305"/>
      <c r="P1" s="305"/>
    </row>
    <row r="2" spans="1:22" x14ac:dyDescent="0.25">
      <c r="A2" s="80" t="s">
        <v>5</v>
      </c>
      <c r="B2" s="80">
        <v>2008</v>
      </c>
      <c r="C2" s="80">
        <v>2009</v>
      </c>
      <c r="D2" s="80">
        <v>2010</v>
      </c>
      <c r="E2" s="80">
        <v>2011</v>
      </c>
      <c r="F2" s="80">
        <v>2012</v>
      </c>
      <c r="G2" s="80">
        <v>2013</v>
      </c>
      <c r="H2" s="80">
        <v>2014</v>
      </c>
      <c r="I2" s="80">
        <v>2015</v>
      </c>
      <c r="J2" s="80">
        <v>2016</v>
      </c>
      <c r="K2" s="80">
        <v>2017</v>
      </c>
    </row>
    <row r="3" spans="1:22" x14ac:dyDescent="0.25">
      <c r="A3" s="35" t="s">
        <v>6</v>
      </c>
      <c r="B3" s="78">
        <v>943.7</v>
      </c>
      <c r="C3" s="78">
        <v>932</v>
      </c>
      <c r="D3" s="78">
        <v>1018.1</v>
      </c>
      <c r="E3" s="78">
        <v>924.6</v>
      </c>
      <c r="F3" s="78">
        <v>948</v>
      </c>
      <c r="G3" s="78">
        <v>1007.5</v>
      </c>
      <c r="H3" s="189">
        <v>960.3</v>
      </c>
      <c r="I3" s="79">
        <v>990.4</v>
      </c>
      <c r="J3" s="79">
        <v>1049.5999999999999</v>
      </c>
      <c r="K3" s="79">
        <v>1033.9000000000001</v>
      </c>
    </row>
    <row r="4" spans="1:22" x14ac:dyDescent="0.25">
      <c r="A4" s="36" t="s">
        <v>7</v>
      </c>
      <c r="B4" s="78">
        <v>1174.8</v>
      </c>
      <c r="C4" s="78">
        <v>1042.8</v>
      </c>
      <c r="D4" s="78">
        <v>1085.5999999999999</v>
      </c>
      <c r="E4" s="78">
        <v>971.9</v>
      </c>
      <c r="F4" s="78">
        <v>1181.0999999999999</v>
      </c>
      <c r="G4" s="78">
        <v>1088.4000000000001</v>
      </c>
      <c r="H4" s="189">
        <v>1028.5</v>
      </c>
      <c r="I4" s="79">
        <v>987.5</v>
      </c>
      <c r="J4" s="79">
        <v>954.8</v>
      </c>
      <c r="K4" s="79">
        <v>923.1</v>
      </c>
    </row>
    <row r="5" spans="1:22" x14ac:dyDescent="0.25">
      <c r="A5" s="37" t="s">
        <v>8</v>
      </c>
      <c r="B5" s="78">
        <v>717.8</v>
      </c>
      <c r="C5" s="78">
        <v>701.5</v>
      </c>
      <c r="D5" s="78">
        <v>714.9</v>
      </c>
      <c r="E5" s="78">
        <v>719</v>
      </c>
      <c r="F5" s="78">
        <v>706.3</v>
      </c>
      <c r="G5" s="78">
        <v>726.1</v>
      </c>
      <c r="H5" s="189">
        <v>696.6</v>
      </c>
      <c r="I5" s="79">
        <v>714.8</v>
      </c>
      <c r="J5" s="79">
        <v>712.9</v>
      </c>
      <c r="K5" s="79">
        <v>712.4</v>
      </c>
    </row>
    <row r="6" spans="1:22" x14ac:dyDescent="0.25">
      <c r="A6" s="38" t="s">
        <v>180</v>
      </c>
      <c r="B6" s="78">
        <v>507.1</v>
      </c>
      <c r="C6" s="78">
        <v>434.8</v>
      </c>
      <c r="D6" s="78">
        <v>428.5</v>
      </c>
      <c r="E6" s="78">
        <v>423.4</v>
      </c>
      <c r="F6" s="78">
        <v>483.3</v>
      </c>
      <c r="G6" s="78">
        <v>551.29999999999995</v>
      </c>
      <c r="H6" s="189">
        <v>416.9</v>
      </c>
      <c r="I6" s="79">
        <v>537.5</v>
      </c>
      <c r="J6" s="79">
        <v>489.6</v>
      </c>
      <c r="K6" s="79">
        <v>449.7</v>
      </c>
    </row>
    <row r="7" spans="1:22" x14ac:dyDescent="0.25">
      <c r="A7" s="39" t="s">
        <v>4</v>
      </c>
      <c r="B7" s="78">
        <v>423.3</v>
      </c>
      <c r="C7" s="78">
        <v>463.5</v>
      </c>
      <c r="D7" s="78">
        <v>412.3</v>
      </c>
      <c r="E7" s="78">
        <v>431.6</v>
      </c>
      <c r="F7" s="78">
        <v>422.2</v>
      </c>
      <c r="G7" s="78">
        <v>458</v>
      </c>
      <c r="H7" s="189">
        <v>467.3</v>
      </c>
      <c r="I7" s="79">
        <v>478.4</v>
      </c>
      <c r="J7" s="79">
        <v>474.7</v>
      </c>
      <c r="K7" s="79">
        <v>483.8</v>
      </c>
    </row>
    <row r="8" spans="1:22" ht="14.45" x14ac:dyDescent="0.3">
      <c r="A8" s="30" t="s">
        <v>189</v>
      </c>
    </row>
    <row r="10" spans="1:22" ht="14.45" x14ac:dyDescent="0.3">
      <c r="A10" s="4"/>
      <c r="F10" s="4"/>
      <c r="G10" s="4"/>
      <c r="H10" s="4"/>
      <c r="I10" s="4"/>
      <c r="J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 spans="1:22" ht="14.45" x14ac:dyDescent="0.3">
      <c r="A11" s="4"/>
      <c r="F11" s="6"/>
      <c r="G11" s="6"/>
      <c r="H11" s="6"/>
      <c r="I11" s="6"/>
      <c r="L11" s="4"/>
      <c r="M11" s="6"/>
      <c r="N11" s="6"/>
      <c r="O11" s="6"/>
      <c r="P11" s="6"/>
      <c r="Q11" s="6"/>
      <c r="R11" s="6"/>
      <c r="S11" s="6"/>
      <c r="T11" s="6"/>
      <c r="U11" s="5"/>
      <c r="V11" s="4"/>
    </row>
    <row r="12" spans="1:22" ht="14.65" x14ac:dyDescent="0.35">
      <c r="B12"/>
      <c r="C12"/>
      <c r="D12"/>
      <c r="E12"/>
    </row>
    <row r="13" spans="1:22" ht="14.65" x14ac:dyDescent="0.35">
      <c r="B13"/>
      <c r="C13"/>
      <c r="D13"/>
      <c r="E13"/>
    </row>
    <row r="14" spans="1:22" ht="14.65" x14ac:dyDescent="0.35">
      <c r="B14"/>
      <c r="C14"/>
      <c r="D14"/>
      <c r="E14"/>
    </row>
    <row r="15" spans="1:22" ht="14.65" x14ac:dyDescent="0.35">
      <c r="B15"/>
      <c r="C15"/>
      <c r="D15"/>
      <c r="E15"/>
    </row>
    <row r="16" spans="1:22" ht="14.65" x14ac:dyDescent="0.35">
      <c r="B16"/>
      <c r="C16"/>
      <c r="D16"/>
      <c r="E16"/>
    </row>
    <row r="17" spans="1:10" ht="14.45" x14ac:dyDescent="0.3">
      <c r="B17"/>
      <c r="C17"/>
      <c r="D17"/>
      <c r="E17"/>
    </row>
    <row r="18" spans="1:10" ht="14.45" x14ac:dyDescent="0.3">
      <c r="A18" s="4"/>
      <c r="F18" s="6"/>
      <c r="G18" s="6"/>
      <c r="H18" s="6"/>
      <c r="I18" s="6"/>
      <c r="J18" s="6"/>
    </row>
    <row r="19" spans="1:10" ht="14.45" x14ac:dyDescent="0.3">
      <c r="A19" s="4"/>
      <c r="F19" s="6"/>
      <c r="G19" s="6"/>
      <c r="H19" s="6"/>
      <c r="I19" s="6"/>
      <c r="J19" s="6"/>
    </row>
    <row r="20" spans="1:10" ht="14.45" x14ac:dyDescent="0.3">
      <c r="A20" s="4"/>
      <c r="F20" s="6"/>
      <c r="G20" s="6"/>
      <c r="H20" s="6"/>
      <c r="I20" s="6"/>
      <c r="J20" s="6"/>
    </row>
    <row r="21" spans="1:10" ht="14.45" x14ac:dyDescent="0.3">
      <c r="A21" s="4"/>
      <c r="F21" s="6"/>
      <c r="G21" s="6"/>
      <c r="H21" s="6"/>
      <c r="I21" s="6"/>
      <c r="J21" s="6"/>
    </row>
    <row r="22" spans="1:10" ht="14.45" x14ac:dyDescent="0.3">
      <c r="A22" s="4"/>
      <c r="F22" s="6"/>
      <c r="G22" s="6"/>
      <c r="H22" s="6"/>
      <c r="I22" s="6"/>
      <c r="J22" s="6"/>
    </row>
    <row r="23" spans="1:10" ht="14.45" x14ac:dyDescent="0.3">
      <c r="A23" s="4"/>
      <c r="F23" s="5"/>
      <c r="G23" s="5"/>
      <c r="H23" s="5"/>
      <c r="I23" s="5"/>
      <c r="J23" s="5"/>
    </row>
    <row r="24" spans="1:10" x14ac:dyDescent="0.25">
      <c r="A24" s="4"/>
      <c r="F24" s="4"/>
      <c r="G24" s="4"/>
      <c r="H24" s="4"/>
      <c r="I24" s="4"/>
      <c r="J24" s="4"/>
    </row>
  </sheetData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4"/>
  <sheetViews>
    <sheetView topLeftCell="A3" zoomScaleNormal="100" workbookViewId="0">
      <selection activeCell="L45" sqref="L45"/>
    </sheetView>
  </sheetViews>
  <sheetFormatPr defaultRowHeight="15" x14ac:dyDescent="0.25"/>
  <cols>
    <col min="1" max="1" width="31.28515625" customWidth="1"/>
    <col min="2" max="2" width="9.7109375" customWidth="1"/>
    <col min="4" max="4" width="9.7109375" customWidth="1"/>
    <col min="5" max="6" width="10.28515625" customWidth="1"/>
    <col min="7" max="7" width="13.7109375" customWidth="1"/>
  </cols>
  <sheetData>
    <row r="1" spans="1:7" ht="18.600000000000001" customHeight="1" x14ac:dyDescent="0.25">
      <c r="A1" s="397" t="s">
        <v>1006</v>
      </c>
      <c r="B1" s="398"/>
      <c r="C1" s="398"/>
      <c r="D1" s="398"/>
      <c r="E1" s="398"/>
      <c r="F1" s="398"/>
      <c r="G1" s="398"/>
    </row>
    <row r="2" spans="1:7" x14ac:dyDescent="0.25">
      <c r="A2" s="399" t="s">
        <v>323</v>
      </c>
      <c r="B2" s="396" t="s">
        <v>320</v>
      </c>
      <c r="C2" s="396"/>
      <c r="D2" s="396" t="s">
        <v>677</v>
      </c>
      <c r="E2" s="396"/>
      <c r="F2" s="396" t="s">
        <v>678</v>
      </c>
      <c r="G2" s="396"/>
    </row>
    <row r="3" spans="1:7" x14ac:dyDescent="0.25">
      <c r="A3" s="400"/>
      <c r="B3" s="175" t="s">
        <v>321</v>
      </c>
      <c r="C3" s="175" t="s">
        <v>147</v>
      </c>
      <c r="D3" s="175" t="s">
        <v>321</v>
      </c>
      <c r="E3" s="176" t="s">
        <v>147</v>
      </c>
      <c r="F3" s="175" t="s">
        <v>321</v>
      </c>
      <c r="G3" s="176" t="s">
        <v>147</v>
      </c>
    </row>
    <row r="4" spans="1:7" ht="14.45" x14ac:dyDescent="0.3">
      <c r="A4" s="174" t="s">
        <v>679</v>
      </c>
      <c r="B4" s="242">
        <v>766</v>
      </c>
      <c r="C4" s="243">
        <v>89.4</v>
      </c>
      <c r="D4" s="244">
        <v>48103</v>
      </c>
      <c r="E4" s="245">
        <v>92.9</v>
      </c>
      <c r="F4" s="244">
        <v>24</v>
      </c>
      <c r="G4" s="245">
        <v>64.900000000000006</v>
      </c>
    </row>
    <row r="5" spans="1:7" ht="14.45" x14ac:dyDescent="0.3">
      <c r="A5" s="174" t="s">
        <v>680</v>
      </c>
      <c r="B5" s="242">
        <v>25</v>
      </c>
      <c r="C5" s="243">
        <v>2.9</v>
      </c>
      <c r="D5" s="242">
        <v>2421</v>
      </c>
      <c r="E5" s="245">
        <v>5.5</v>
      </c>
      <c r="F5" s="244">
        <v>5</v>
      </c>
      <c r="G5" s="245">
        <v>13.5</v>
      </c>
    </row>
    <row r="6" spans="1:7" ht="14.45" x14ac:dyDescent="0.3">
      <c r="A6" s="174" t="s">
        <v>691</v>
      </c>
      <c r="B6" s="242">
        <v>8</v>
      </c>
      <c r="C6" s="243">
        <v>0.9</v>
      </c>
      <c r="D6" s="242">
        <v>482</v>
      </c>
      <c r="E6" s="245">
        <v>0.9</v>
      </c>
      <c r="F6" s="244">
        <v>1</v>
      </c>
      <c r="G6" s="245">
        <v>2.7</v>
      </c>
    </row>
    <row r="7" spans="1:7" ht="14.45" x14ac:dyDescent="0.3">
      <c r="A7" s="174" t="s">
        <v>693</v>
      </c>
      <c r="B7" s="246">
        <v>1</v>
      </c>
      <c r="C7" s="247">
        <v>0.1</v>
      </c>
      <c r="D7" s="242">
        <v>39</v>
      </c>
      <c r="E7" s="245">
        <v>0.1</v>
      </c>
      <c r="F7" s="244">
        <v>0</v>
      </c>
      <c r="G7" s="245">
        <v>0</v>
      </c>
    </row>
    <row r="8" spans="1:7" ht="14.45" x14ac:dyDescent="0.3">
      <c r="A8" s="174" t="s">
        <v>681</v>
      </c>
      <c r="B8" s="242">
        <v>3</v>
      </c>
      <c r="C8" s="243">
        <v>0.4</v>
      </c>
      <c r="D8" s="242">
        <v>34</v>
      </c>
      <c r="E8" s="245">
        <v>0.1</v>
      </c>
      <c r="F8" s="244">
        <v>0</v>
      </c>
      <c r="G8" s="245">
        <v>0</v>
      </c>
    </row>
    <row r="9" spans="1:7" ht="14.45" x14ac:dyDescent="0.3">
      <c r="A9" s="174" t="s">
        <v>682</v>
      </c>
      <c r="B9" s="242">
        <v>0</v>
      </c>
      <c r="C9" s="243">
        <v>0</v>
      </c>
      <c r="D9" s="246">
        <v>3</v>
      </c>
      <c r="E9" s="248">
        <v>0</v>
      </c>
      <c r="F9" s="249">
        <v>0</v>
      </c>
      <c r="G9" s="248">
        <v>0</v>
      </c>
    </row>
    <row r="10" spans="1:7" ht="14.45" x14ac:dyDescent="0.3">
      <c r="A10" s="174" t="s">
        <v>683</v>
      </c>
      <c r="B10" s="246">
        <v>0</v>
      </c>
      <c r="C10" s="247">
        <v>0</v>
      </c>
      <c r="D10" s="242">
        <v>4</v>
      </c>
      <c r="E10" s="245">
        <v>0</v>
      </c>
      <c r="F10" s="244">
        <v>0</v>
      </c>
      <c r="G10" s="245">
        <v>0</v>
      </c>
    </row>
    <row r="11" spans="1:7" ht="14.45" x14ac:dyDescent="0.3">
      <c r="A11" s="174" t="s">
        <v>684</v>
      </c>
      <c r="B11" s="246">
        <v>0</v>
      </c>
      <c r="C11" s="247">
        <v>0</v>
      </c>
      <c r="D11" s="242">
        <v>137</v>
      </c>
      <c r="E11" s="245">
        <v>0.3</v>
      </c>
      <c r="F11" s="244">
        <v>0</v>
      </c>
      <c r="G11" s="245">
        <v>0</v>
      </c>
    </row>
    <row r="12" spans="1:7" ht="14.45" x14ac:dyDescent="0.3">
      <c r="A12" s="174" t="s">
        <v>692</v>
      </c>
      <c r="B12" s="242">
        <v>0</v>
      </c>
      <c r="C12" s="243">
        <v>0</v>
      </c>
      <c r="D12" s="242">
        <v>35</v>
      </c>
      <c r="E12" s="245">
        <v>0.1</v>
      </c>
      <c r="F12" s="244">
        <v>0</v>
      </c>
      <c r="G12" s="245">
        <v>0</v>
      </c>
    </row>
    <row r="13" spans="1:7" ht="14.45" x14ac:dyDescent="0.3">
      <c r="A13" s="174" t="s">
        <v>685</v>
      </c>
      <c r="B13" s="246">
        <v>0</v>
      </c>
      <c r="C13" s="247">
        <v>0</v>
      </c>
      <c r="D13" s="242">
        <v>26</v>
      </c>
      <c r="E13" s="245">
        <v>0.1</v>
      </c>
      <c r="F13" s="244">
        <v>0</v>
      </c>
      <c r="G13" s="245">
        <v>0</v>
      </c>
    </row>
    <row r="14" spans="1:7" ht="14.45" x14ac:dyDescent="0.3">
      <c r="A14" s="174" t="s">
        <v>686</v>
      </c>
      <c r="B14" s="246">
        <v>0</v>
      </c>
      <c r="C14" s="247">
        <v>0</v>
      </c>
      <c r="D14" s="242">
        <v>53</v>
      </c>
      <c r="E14" s="245">
        <v>0.1</v>
      </c>
      <c r="F14" s="244">
        <v>0</v>
      </c>
      <c r="G14" s="245">
        <v>0</v>
      </c>
    </row>
    <row r="15" spans="1:7" ht="14.45" x14ac:dyDescent="0.3">
      <c r="A15" s="174" t="s">
        <v>688</v>
      </c>
      <c r="B15" s="246">
        <v>0</v>
      </c>
      <c r="C15" s="247">
        <v>0</v>
      </c>
      <c r="D15" s="242">
        <v>0</v>
      </c>
      <c r="E15" s="245">
        <v>0</v>
      </c>
      <c r="F15" s="244">
        <v>0</v>
      </c>
      <c r="G15" s="245">
        <v>0</v>
      </c>
    </row>
    <row r="16" spans="1:7" ht="14.45" x14ac:dyDescent="0.3">
      <c r="A16" s="174" t="s">
        <v>694</v>
      </c>
      <c r="B16" s="246">
        <v>0</v>
      </c>
      <c r="C16" s="247">
        <v>0</v>
      </c>
      <c r="D16" s="242">
        <v>18</v>
      </c>
      <c r="E16" s="245">
        <v>0</v>
      </c>
      <c r="F16" s="244">
        <v>0</v>
      </c>
      <c r="G16" s="245">
        <v>0</v>
      </c>
    </row>
    <row r="17" spans="1:8" ht="14.45" x14ac:dyDescent="0.3">
      <c r="A17" s="174" t="s">
        <v>687</v>
      </c>
      <c r="B17" s="242">
        <v>0</v>
      </c>
      <c r="C17" s="243">
        <v>0</v>
      </c>
      <c r="D17" s="242">
        <v>32</v>
      </c>
      <c r="E17" s="245">
        <v>0.1</v>
      </c>
      <c r="F17" s="244">
        <v>0</v>
      </c>
      <c r="G17" s="245">
        <v>0</v>
      </c>
    </row>
    <row r="18" spans="1:8" ht="14.45" x14ac:dyDescent="0.3">
      <c r="A18" s="174" t="s">
        <v>689</v>
      </c>
      <c r="B18" s="242">
        <v>22</v>
      </c>
      <c r="C18" s="243">
        <v>2.6</v>
      </c>
      <c r="D18" s="242">
        <v>53</v>
      </c>
      <c r="E18" s="245">
        <v>0.1</v>
      </c>
      <c r="F18" s="244">
        <v>1</v>
      </c>
      <c r="G18" s="245">
        <v>2.7</v>
      </c>
    </row>
    <row r="19" spans="1:8" ht="14.45" x14ac:dyDescent="0.3">
      <c r="A19" s="174" t="s">
        <v>690</v>
      </c>
      <c r="B19" s="242">
        <v>35</v>
      </c>
      <c r="C19" s="243">
        <v>4.0999999999999996</v>
      </c>
      <c r="D19" s="242">
        <v>7</v>
      </c>
      <c r="E19" s="245">
        <v>0</v>
      </c>
      <c r="F19" s="244">
        <v>6</v>
      </c>
      <c r="G19" s="245">
        <v>16.22</v>
      </c>
    </row>
    <row r="20" spans="1:8" ht="14.45" x14ac:dyDescent="0.3">
      <c r="A20" s="179" t="s">
        <v>695</v>
      </c>
      <c r="B20" s="250">
        <v>785</v>
      </c>
      <c r="C20" s="251" t="s">
        <v>125</v>
      </c>
      <c r="D20" s="250">
        <v>50969</v>
      </c>
      <c r="E20" s="252" t="s">
        <v>125</v>
      </c>
      <c r="F20" s="250">
        <v>34</v>
      </c>
      <c r="G20" s="252" t="s">
        <v>125</v>
      </c>
      <c r="H20" s="177"/>
    </row>
    <row r="21" spans="1:8" x14ac:dyDescent="0.25">
      <c r="A21" s="149"/>
      <c r="B21" s="150"/>
      <c r="C21" s="150"/>
      <c r="D21" s="150"/>
      <c r="E21" s="151"/>
    </row>
    <row r="22" spans="1:8" x14ac:dyDescent="0.25">
      <c r="A22" s="268" t="s">
        <v>696</v>
      </c>
      <c r="B22" s="152"/>
      <c r="C22" s="152"/>
      <c r="D22" s="150"/>
      <c r="E22" s="151"/>
    </row>
    <row r="23" spans="1:8" x14ac:dyDescent="0.25">
      <c r="B23" s="178"/>
      <c r="C23" s="50"/>
      <c r="D23" s="178"/>
      <c r="E23" s="50"/>
      <c r="F23" s="178"/>
      <c r="G23" s="50"/>
    </row>
    <row r="24" spans="1:8" x14ac:dyDescent="0.25">
      <c r="B24" s="178"/>
      <c r="D24" s="178"/>
      <c r="F24" s="178"/>
      <c r="H24" s="178"/>
    </row>
  </sheetData>
  <mergeCells count="5">
    <mergeCell ref="F2:G2"/>
    <mergeCell ref="A1:G1"/>
    <mergeCell ref="B2:C2"/>
    <mergeCell ref="D2:E2"/>
    <mergeCell ref="A2:A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Y45"/>
  <sheetViews>
    <sheetView zoomScale="115" zoomScaleNormal="115" workbookViewId="0">
      <selection activeCell="M21" sqref="M21"/>
    </sheetView>
  </sheetViews>
  <sheetFormatPr defaultRowHeight="15" x14ac:dyDescent="0.25"/>
  <cols>
    <col min="2" max="2" width="13.28515625" customWidth="1"/>
    <col min="3" max="3" width="11.28515625" customWidth="1"/>
    <col min="4" max="4" width="12.5703125" customWidth="1"/>
    <col min="5" max="5" width="12.28515625" customWidth="1"/>
    <col min="6" max="6" width="11.42578125" customWidth="1"/>
    <col min="7" max="7" width="12.28515625" customWidth="1"/>
    <col min="8" max="8" width="11.28515625" customWidth="1"/>
    <col min="9" max="9" width="11.7109375" customWidth="1"/>
    <col min="10" max="10" width="12.7109375" customWidth="1"/>
    <col min="11" max="11" width="17" customWidth="1"/>
  </cols>
  <sheetData>
    <row r="1" spans="1:25" ht="15.75" x14ac:dyDescent="0.25">
      <c r="A1" s="336" t="s">
        <v>1096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25" s="9" customFormat="1" x14ac:dyDescent="0.25">
      <c r="A2" s="323"/>
      <c r="B2" s="323"/>
      <c r="C2" s="323"/>
      <c r="D2" s="323"/>
      <c r="E2" s="323"/>
      <c r="F2" s="323"/>
      <c r="G2" s="323"/>
      <c r="H2" s="323"/>
      <c r="I2" s="323"/>
      <c r="J2" s="323"/>
      <c r="K2" s="323"/>
      <c r="L2"/>
      <c r="M2"/>
      <c r="N2"/>
      <c r="O2"/>
      <c r="P2"/>
      <c r="Q2"/>
      <c r="R2"/>
      <c r="S2"/>
      <c r="T2"/>
      <c r="U2"/>
      <c r="V2"/>
      <c r="W2"/>
      <c r="X2" s="322"/>
      <c r="Y2" s="322"/>
    </row>
    <row r="3" spans="1:25" s="9" customFormat="1" x14ac:dyDescent="0.25">
      <c r="A3" s="323"/>
      <c r="B3" s="323"/>
      <c r="C3" s="323"/>
      <c r="D3" s="323"/>
      <c r="E3" s="323"/>
      <c r="F3" s="323"/>
      <c r="G3" s="323"/>
      <c r="H3" s="323"/>
      <c r="I3" s="323"/>
      <c r="J3" s="323"/>
      <c r="K3" s="323"/>
      <c r="L3"/>
      <c r="M3"/>
      <c r="N3"/>
      <c r="O3"/>
      <c r="P3"/>
      <c r="Q3"/>
      <c r="R3"/>
      <c r="S3"/>
      <c r="T3"/>
      <c r="U3"/>
      <c r="V3"/>
      <c r="W3"/>
      <c r="X3" s="322"/>
      <c r="Y3" s="322"/>
    </row>
    <row r="4" spans="1:25" s="9" customFormat="1" x14ac:dyDescent="0.25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/>
      <c r="M4"/>
      <c r="N4"/>
      <c r="O4"/>
      <c r="P4"/>
      <c r="Q4"/>
      <c r="R4"/>
      <c r="S4"/>
      <c r="T4"/>
      <c r="U4"/>
      <c r="V4"/>
      <c r="W4"/>
      <c r="X4" s="322"/>
      <c r="Y4" s="322"/>
    </row>
    <row r="5" spans="1:25" s="9" customFormat="1" x14ac:dyDescent="0.25">
      <c r="A5" s="323"/>
      <c r="B5" s="323"/>
      <c r="C5" s="323"/>
      <c r="D5" s="323"/>
      <c r="E5" s="323"/>
      <c r="F5" s="323"/>
      <c r="G5" s="323"/>
      <c r="H5" s="323"/>
      <c r="I5" s="323"/>
      <c r="J5" s="323"/>
      <c r="K5" s="323"/>
      <c r="L5"/>
      <c r="M5"/>
      <c r="N5"/>
      <c r="O5"/>
      <c r="P5"/>
      <c r="Q5"/>
      <c r="R5"/>
      <c r="S5"/>
      <c r="T5"/>
      <c r="U5"/>
      <c r="V5"/>
      <c r="W5"/>
      <c r="X5" s="322"/>
      <c r="Y5" s="322"/>
    </row>
    <row r="6" spans="1:25" s="9" customFormat="1" x14ac:dyDescent="0.25">
      <c r="A6" s="323"/>
      <c r="B6" s="323"/>
      <c r="C6" s="323"/>
      <c r="D6" s="323"/>
      <c r="E6" s="323"/>
      <c r="F6" s="323"/>
      <c r="G6" s="323"/>
      <c r="H6" s="323"/>
      <c r="I6" s="323"/>
      <c r="J6" s="323"/>
      <c r="K6" s="323"/>
      <c r="L6"/>
      <c r="M6"/>
      <c r="N6"/>
      <c r="O6"/>
      <c r="P6"/>
      <c r="Q6"/>
      <c r="R6"/>
      <c r="S6"/>
      <c r="T6"/>
      <c r="U6"/>
      <c r="V6"/>
      <c r="W6"/>
      <c r="X6" s="322"/>
      <c r="Y6" s="322"/>
    </row>
    <row r="7" spans="1:25" s="9" customFormat="1" x14ac:dyDescent="0.25">
      <c r="A7" s="323"/>
      <c r="B7" s="323"/>
      <c r="C7" s="323"/>
      <c r="D7" s="323"/>
      <c r="E7" s="323"/>
      <c r="F7" s="323"/>
      <c r="G7" s="323"/>
      <c r="H7" s="323"/>
      <c r="I7" s="323"/>
      <c r="J7" s="323"/>
      <c r="K7" s="323"/>
      <c r="L7"/>
      <c r="M7"/>
      <c r="N7"/>
      <c r="O7"/>
      <c r="P7"/>
      <c r="Q7"/>
      <c r="R7"/>
      <c r="S7"/>
      <c r="T7"/>
      <c r="U7"/>
      <c r="V7"/>
      <c r="W7"/>
      <c r="X7" s="322"/>
      <c r="Y7" s="322"/>
    </row>
    <row r="8" spans="1:25" s="9" customFormat="1" x14ac:dyDescent="0.25">
      <c r="A8" s="323"/>
      <c r="B8" s="323"/>
      <c r="C8" s="323"/>
      <c r="D8" s="323"/>
      <c r="E8" s="323"/>
      <c r="F8" s="323"/>
      <c r="G8" s="323"/>
      <c r="H8" s="323"/>
      <c r="I8" s="323"/>
      <c r="J8" s="323"/>
      <c r="K8" s="323"/>
      <c r="L8"/>
      <c r="M8"/>
      <c r="N8"/>
      <c r="O8"/>
      <c r="P8"/>
      <c r="Q8"/>
      <c r="R8"/>
      <c r="S8"/>
      <c r="T8"/>
      <c r="U8"/>
      <c r="V8"/>
      <c r="W8"/>
      <c r="X8" s="322"/>
      <c r="Y8" s="322"/>
    </row>
    <row r="9" spans="1:25" s="9" customFormat="1" x14ac:dyDescent="0.25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  <c r="L9"/>
      <c r="M9"/>
      <c r="N9"/>
      <c r="O9"/>
      <c r="P9"/>
      <c r="Q9"/>
      <c r="R9"/>
      <c r="S9"/>
      <c r="T9"/>
      <c r="U9"/>
      <c r="V9"/>
      <c r="W9"/>
      <c r="X9" s="322"/>
      <c r="Y9" s="322"/>
    </row>
    <row r="10" spans="1:25" s="9" customFormat="1" x14ac:dyDescent="0.25">
      <c r="A10" s="323"/>
      <c r="B10" s="323"/>
      <c r="C10" s="323"/>
      <c r="D10" s="323"/>
      <c r="E10" s="323"/>
      <c r="F10" s="323"/>
      <c r="G10" s="323"/>
      <c r="H10" s="323"/>
      <c r="I10" s="323"/>
      <c r="J10" s="323"/>
      <c r="K10" s="323"/>
      <c r="L10"/>
      <c r="M10"/>
      <c r="N10"/>
      <c r="O10"/>
      <c r="P10"/>
      <c r="Q10"/>
      <c r="R10"/>
      <c r="S10"/>
      <c r="T10"/>
      <c r="U10"/>
      <c r="V10"/>
      <c r="W10"/>
      <c r="X10" s="322"/>
      <c r="Y10" s="322"/>
    </row>
    <row r="11" spans="1:25" s="9" customFormat="1" x14ac:dyDescent="0.25">
      <c r="A11" s="323"/>
      <c r="B11" s="323"/>
      <c r="C11" s="323"/>
      <c r="D11" s="323"/>
      <c r="E11" s="323"/>
      <c r="F11" s="323"/>
      <c r="G11" s="323"/>
      <c r="H11" s="323"/>
      <c r="I11" s="323"/>
      <c r="J11" s="323"/>
      <c r="K11" s="323"/>
      <c r="L11"/>
      <c r="M11"/>
      <c r="N11"/>
      <c r="O11"/>
      <c r="P11"/>
      <c r="Q11"/>
      <c r="R11"/>
      <c r="S11"/>
      <c r="T11"/>
      <c r="U11"/>
      <c r="V11"/>
      <c r="W11"/>
      <c r="X11" s="322"/>
      <c r="Y11" s="322"/>
    </row>
    <row r="12" spans="1:25" s="9" customFormat="1" x14ac:dyDescent="0.25">
      <c r="A12" s="323"/>
      <c r="B12" s="323"/>
      <c r="C12" s="323"/>
      <c r="D12" s="323"/>
      <c r="E12" s="323"/>
      <c r="F12" s="323"/>
      <c r="G12" s="323"/>
      <c r="H12" s="323"/>
      <c r="I12" s="323"/>
      <c r="J12" s="323"/>
      <c r="K12" s="323"/>
      <c r="L12"/>
      <c r="M12"/>
      <c r="N12"/>
      <c r="O12"/>
      <c r="P12"/>
      <c r="Q12"/>
      <c r="R12"/>
      <c r="S12"/>
      <c r="T12"/>
      <c r="U12"/>
      <c r="V12"/>
      <c r="W12"/>
      <c r="X12" s="322"/>
      <c r="Y12" s="322"/>
    </row>
    <row r="13" spans="1:25" s="9" customFormat="1" x14ac:dyDescent="0.25">
      <c r="A13" s="323"/>
      <c r="B13" s="323"/>
      <c r="C13" s="323"/>
      <c r="D13" s="323"/>
      <c r="E13" s="323"/>
      <c r="F13" s="323"/>
      <c r="G13" s="323"/>
      <c r="H13" s="323"/>
      <c r="I13" s="323"/>
      <c r="J13" s="323"/>
      <c r="K13" s="323"/>
      <c r="L13"/>
      <c r="M13"/>
      <c r="N13"/>
      <c r="O13"/>
      <c r="P13"/>
      <c r="Q13"/>
      <c r="R13"/>
      <c r="S13"/>
      <c r="T13"/>
      <c r="U13"/>
      <c r="V13"/>
      <c r="W13"/>
      <c r="X13" s="322"/>
      <c r="Y13" s="322"/>
    </row>
    <row r="14" spans="1:25" s="9" customFormat="1" x14ac:dyDescent="0.25">
      <c r="A14" s="323"/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/>
      <c r="M14"/>
      <c r="N14"/>
      <c r="O14"/>
      <c r="P14"/>
      <c r="Q14"/>
      <c r="R14"/>
      <c r="S14"/>
      <c r="T14"/>
      <c r="U14"/>
      <c r="V14"/>
      <c r="W14"/>
      <c r="X14" s="322"/>
      <c r="Y14" s="322"/>
    </row>
    <row r="15" spans="1:25" s="9" customFormat="1" x14ac:dyDescent="0.25">
      <c r="A15" s="323"/>
      <c r="B15" s="323"/>
      <c r="C15" s="323"/>
      <c r="D15" s="323"/>
      <c r="E15" s="323"/>
      <c r="F15" s="323"/>
      <c r="G15" s="323"/>
      <c r="H15" s="323"/>
      <c r="I15" s="323"/>
      <c r="J15" s="323"/>
      <c r="K15" s="323"/>
      <c r="L15"/>
      <c r="M15"/>
      <c r="N15"/>
      <c r="O15"/>
      <c r="P15"/>
      <c r="Q15"/>
      <c r="R15"/>
      <c r="S15"/>
      <c r="T15"/>
      <c r="U15"/>
      <c r="V15"/>
      <c r="W15"/>
      <c r="X15" s="322"/>
      <c r="Y15" s="322"/>
    </row>
    <row r="16" spans="1:25" s="9" customFormat="1" x14ac:dyDescent="0.25">
      <c r="A16" s="323"/>
      <c r="B16" s="323"/>
      <c r="C16" s="323"/>
      <c r="D16" s="323"/>
      <c r="E16" s="323"/>
      <c r="F16" s="323"/>
      <c r="G16" s="323"/>
      <c r="H16" s="323"/>
      <c r="I16" s="323"/>
      <c r="J16" s="323"/>
      <c r="K16" s="323"/>
      <c r="L16"/>
      <c r="M16"/>
      <c r="N16"/>
      <c r="O16"/>
      <c r="P16"/>
      <c r="Q16"/>
      <c r="R16"/>
      <c r="S16"/>
      <c r="T16"/>
      <c r="U16"/>
      <c r="V16"/>
      <c r="W16"/>
      <c r="X16" s="322"/>
      <c r="Y16" s="322"/>
    </row>
    <row r="17" spans="1:25" s="9" customFormat="1" x14ac:dyDescent="0.25">
      <c r="A17" s="323"/>
      <c r="B17" s="323"/>
      <c r="C17" s="323"/>
      <c r="D17" s="323"/>
      <c r="E17" s="323"/>
      <c r="F17" s="323"/>
      <c r="G17" s="323"/>
      <c r="H17" s="323"/>
      <c r="I17" s="323"/>
      <c r="J17" s="323"/>
      <c r="K17" s="323"/>
      <c r="L17"/>
      <c r="M17"/>
      <c r="N17"/>
      <c r="O17"/>
      <c r="P17"/>
      <c r="Q17"/>
      <c r="R17"/>
      <c r="S17"/>
      <c r="T17"/>
      <c r="U17"/>
      <c r="V17"/>
      <c r="W17"/>
      <c r="X17" s="322"/>
      <c r="Y17" s="322"/>
    </row>
    <row r="18" spans="1:25" s="9" customFormat="1" x14ac:dyDescent="0.25">
      <c r="A18" s="323"/>
      <c r="B18" s="323"/>
      <c r="C18" s="323"/>
      <c r="D18" s="323"/>
      <c r="E18" s="323"/>
      <c r="F18" s="323"/>
      <c r="G18" s="323"/>
      <c r="H18" s="323"/>
      <c r="I18" s="323"/>
      <c r="J18" s="323"/>
      <c r="K18" s="323"/>
      <c r="L18"/>
      <c r="M18"/>
      <c r="N18"/>
      <c r="O18"/>
      <c r="P18"/>
      <c r="Q18"/>
      <c r="R18"/>
      <c r="S18"/>
      <c r="T18"/>
      <c r="U18"/>
      <c r="V18"/>
      <c r="W18"/>
      <c r="X18" s="322"/>
      <c r="Y18" s="322"/>
    </row>
    <row r="19" spans="1:25" s="9" customFormat="1" x14ac:dyDescent="0.25">
      <c r="A19" s="323"/>
      <c r="B19" s="323"/>
      <c r="C19" s="323"/>
      <c r="D19" s="323"/>
      <c r="E19" s="323"/>
      <c r="F19" s="323"/>
      <c r="G19" s="323"/>
      <c r="H19" s="323"/>
      <c r="I19" s="323"/>
      <c r="J19" s="323"/>
      <c r="K19" s="323"/>
      <c r="L19"/>
      <c r="M19"/>
      <c r="N19"/>
      <c r="O19"/>
      <c r="P19"/>
      <c r="Q19"/>
      <c r="R19"/>
      <c r="S19"/>
      <c r="T19"/>
      <c r="U19"/>
      <c r="V19"/>
      <c r="W19"/>
      <c r="X19" s="322"/>
      <c r="Y19" s="322"/>
    </row>
    <row r="20" spans="1:25" s="9" customFormat="1" x14ac:dyDescent="0.25">
      <c r="A20" s="323"/>
      <c r="B20" s="323"/>
      <c r="C20" s="323"/>
      <c r="D20" s="323"/>
      <c r="E20" s="323"/>
      <c r="F20" s="323"/>
      <c r="G20" s="323"/>
      <c r="H20" s="323"/>
      <c r="I20" s="323"/>
      <c r="J20" s="323"/>
      <c r="K20" s="323"/>
      <c r="L20"/>
      <c r="M20"/>
      <c r="N20"/>
      <c r="O20"/>
      <c r="P20"/>
      <c r="Q20"/>
      <c r="R20"/>
      <c r="S20"/>
      <c r="T20"/>
      <c r="U20"/>
      <c r="V20"/>
      <c r="W20"/>
      <c r="X20" s="322"/>
      <c r="Y20" s="322"/>
    </row>
    <row r="21" spans="1:25" s="9" customFormat="1" x14ac:dyDescent="0.25">
      <c r="A21" s="323"/>
      <c r="B21" s="323"/>
      <c r="C21" s="323"/>
      <c r="D21" s="323"/>
      <c r="E21" s="323"/>
      <c r="F21" s="323"/>
      <c r="G21" s="323"/>
      <c r="H21" s="323"/>
      <c r="I21" s="323"/>
      <c r="J21" s="323"/>
      <c r="K21" s="323"/>
      <c r="L21"/>
      <c r="M21"/>
      <c r="N21"/>
      <c r="O21"/>
      <c r="P21"/>
      <c r="Q21"/>
      <c r="R21"/>
      <c r="S21"/>
      <c r="T21"/>
      <c r="U21"/>
      <c r="V21"/>
      <c r="W21"/>
      <c r="X21" s="322"/>
      <c r="Y21" s="322"/>
    </row>
    <row r="22" spans="1:25" s="9" customFormat="1" x14ac:dyDescent="0.25">
      <c r="A22" s="323"/>
      <c r="B22" s="323"/>
      <c r="C22" s="323"/>
      <c r="D22" s="323"/>
      <c r="E22" s="323"/>
      <c r="F22" s="323"/>
      <c r="G22" s="323"/>
      <c r="H22" s="323"/>
      <c r="I22" s="323"/>
      <c r="J22" s="323"/>
      <c r="K22" s="323"/>
      <c r="L22"/>
      <c r="M22"/>
      <c r="N22"/>
      <c r="O22"/>
      <c r="P22"/>
      <c r="Q22"/>
      <c r="R22"/>
      <c r="S22"/>
      <c r="T22"/>
      <c r="U22"/>
      <c r="V22"/>
      <c r="W22"/>
      <c r="X22" s="322"/>
      <c r="Y22" s="322"/>
    </row>
    <row r="23" spans="1:25" s="9" customFormat="1" x14ac:dyDescent="0.25">
      <c r="A23" s="323"/>
      <c r="B23" s="323"/>
      <c r="C23" s="323"/>
      <c r="D23" s="323"/>
      <c r="E23" s="323"/>
      <c r="F23" s="323"/>
      <c r="G23" s="323"/>
      <c r="H23" s="323"/>
      <c r="I23" s="323"/>
      <c r="J23" s="323"/>
      <c r="K23" s="323"/>
      <c r="L23"/>
      <c r="M23"/>
      <c r="N23"/>
      <c r="O23"/>
      <c r="P23"/>
      <c r="Q23"/>
      <c r="R23"/>
      <c r="S23"/>
      <c r="T23"/>
      <c r="U23"/>
      <c r="V23"/>
      <c r="W23"/>
      <c r="X23" s="322"/>
      <c r="Y23" s="322"/>
    </row>
    <row r="24" spans="1:25" s="9" customFormat="1" x14ac:dyDescent="0.25">
      <c r="A24" s="323"/>
      <c r="B24" s="323"/>
      <c r="C24" s="323"/>
      <c r="D24" s="323"/>
      <c r="E24" s="323"/>
      <c r="F24" s="323"/>
      <c r="G24" s="323"/>
      <c r="H24" s="323"/>
      <c r="I24" s="323"/>
      <c r="J24" s="323"/>
      <c r="K24" s="323"/>
      <c r="L24"/>
      <c r="M24"/>
      <c r="N24"/>
      <c r="O24"/>
      <c r="P24"/>
      <c r="Q24"/>
      <c r="R24"/>
      <c r="S24"/>
      <c r="T24"/>
      <c r="U24"/>
      <c r="V24"/>
      <c r="W24"/>
      <c r="X24" s="322"/>
      <c r="Y24" s="322"/>
    </row>
    <row r="25" spans="1:25" s="9" customFormat="1" x14ac:dyDescent="0.25">
      <c r="A25" s="323"/>
      <c r="B25" s="323"/>
      <c r="C25" s="323"/>
      <c r="D25" s="323"/>
      <c r="E25" s="323"/>
      <c r="F25" s="323"/>
      <c r="G25" s="323"/>
      <c r="H25" s="323"/>
      <c r="I25" s="323"/>
      <c r="J25" s="323"/>
      <c r="K25" s="323"/>
      <c r="L25"/>
      <c r="M25"/>
      <c r="N25"/>
      <c r="O25"/>
      <c r="P25"/>
      <c r="Q25"/>
      <c r="R25"/>
      <c r="S25"/>
      <c r="T25"/>
      <c r="U25"/>
      <c r="V25"/>
      <c r="W25"/>
      <c r="X25" s="322"/>
      <c r="Y25" s="322"/>
    </row>
    <row r="26" spans="1:25" s="9" customFormat="1" x14ac:dyDescent="0.25">
      <c r="A26" s="323"/>
      <c r="B26" s="323"/>
      <c r="C26" s="323"/>
      <c r="D26" s="323"/>
      <c r="E26" s="323"/>
      <c r="F26" s="323"/>
      <c r="G26" s="323"/>
      <c r="H26" s="323"/>
      <c r="I26" s="323"/>
      <c r="J26" s="323"/>
      <c r="K26" s="323"/>
      <c r="L26"/>
      <c r="M26"/>
      <c r="N26"/>
      <c r="O26"/>
      <c r="P26"/>
      <c r="Q26"/>
      <c r="R26"/>
      <c r="S26"/>
      <c r="T26"/>
      <c r="U26"/>
      <c r="V26"/>
      <c r="W26"/>
      <c r="X26" s="322"/>
      <c r="Y26" s="322"/>
    </row>
    <row r="27" spans="1:25" s="9" customFormat="1" x14ac:dyDescent="0.25">
      <c r="A27" s="323"/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/>
      <c r="M27"/>
      <c r="N27"/>
      <c r="O27"/>
      <c r="P27"/>
      <c r="Q27"/>
      <c r="R27"/>
      <c r="S27"/>
      <c r="T27"/>
      <c r="U27"/>
      <c r="V27"/>
      <c r="W27"/>
      <c r="X27" s="322"/>
      <c r="Y27" s="322"/>
    </row>
    <row r="28" spans="1:25" s="9" customFormat="1" x14ac:dyDescent="0.25">
      <c r="A28" s="323"/>
      <c r="B28" s="323"/>
      <c r="C28" s="323"/>
      <c r="D28" s="323"/>
      <c r="E28" s="323"/>
      <c r="F28" s="323"/>
      <c r="G28" s="323"/>
      <c r="H28" s="323"/>
      <c r="I28" s="323"/>
      <c r="J28" s="323"/>
      <c r="K28" s="323"/>
      <c r="L28"/>
      <c r="M28"/>
      <c r="N28"/>
      <c r="O28"/>
      <c r="P28"/>
      <c r="Q28"/>
      <c r="R28"/>
      <c r="S28"/>
      <c r="T28"/>
      <c r="U28"/>
      <c r="V28"/>
      <c r="W28"/>
      <c r="X28" s="322"/>
      <c r="Y28" s="322"/>
    </row>
    <row r="29" spans="1:25" s="9" customFormat="1" x14ac:dyDescent="0.25">
      <c r="A29" s="323"/>
      <c r="B29" s="323"/>
      <c r="C29" s="323"/>
      <c r="D29" s="323"/>
      <c r="E29" s="323"/>
      <c r="F29" s="323"/>
      <c r="G29" s="323"/>
      <c r="H29" s="323"/>
      <c r="I29" s="323"/>
      <c r="J29" s="323"/>
      <c r="K29" s="323"/>
      <c r="L29"/>
      <c r="M29"/>
      <c r="N29"/>
      <c r="O29"/>
      <c r="P29"/>
      <c r="Q29"/>
      <c r="R29"/>
      <c r="S29"/>
      <c r="T29"/>
      <c r="U29"/>
      <c r="V29"/>
      <c r="W29"/>
      <c r="X29" s="322"/>
      <c r="Y29" s="322"/>
    </row>
    <row r="30" spans="1:25" x14ac:dyDescent="0.25">
      <c r="A30" s="48" t="s">
        <v>189</v>
      </c>
    </row>
    <row r="31" spans="1:25" x14ac:dyDescent="0.25">
      <c r="A31" s="186" t="s">
        <v>712</v>
      </c>
      <c r="B31" s="89"/>
      <c r="C31" s="89"/>
      <c r="D31" s="89"/>
      <c r="E31" s="89"/>
      <c r="F31" s="89"/>
      <c r="G31" s="89"/>
      <c r="H31" s="89"/>
    </row>
    <row r="32" spans="1:25" x14ac:dyDescent="0.25">
      <c r="A32" s="185"/>
    </row>
    <row r="33" spans="1:11" x14ac:dyDescent="0.25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</row>
    <row r="34" spans="1:11" x14ac:dyDescent="0.25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</row>
    <row r="35" spans="1:11" x14ac:dyDescent="0.25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</row>
    <row r="36" spans="1:11" x14ac:dyDescent="0.25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</row>
    <row r="37" spans="1:11" x14ac:dyDescent="0.25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</row>
    <row r="38" spans="1:11" x14ac:dyDescent="0.25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</row>
    <row r="39" spans="1:11" x14ac:dyDescent="0.25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</row>
    <row r="40" spans="1:11" x14ac:dyDescent="0.25">
      <c r="A40" s="48"/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1" x14ac:dyDescent="0.2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1" x14ac:dyDescent="0.2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</row>
    <row r="45" spans="1:11" ht="33" customHeight="1" x14ac:dyDescent="0.25"/>
  </sheetData>
  <mergeCells count="1">
    <mergeCell ref="A1:K1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E77"/>
  <sheetViews>
    <sheetView zoomScale="130" zoomScaleNormal="130" workbookViewId="0">
      <selection activeCell="H30" sqref="H30"/>
    </sheetView>
  </sheetViews>
  <sheetFormatPr defaultColWidth="8.85546875" defaultRowHeight="12.75" x14ac:dyDescent="0.2"/>
  <cols>
    <col min="1" max="1" width="10.7109375" style="199" bestFit="1" customWidth="1"/>
    <col min="2" max="2" width="12.42578125" style="199" bestFit="1" customWidth="1"/>
    <col min="3" max="3" width="15.28515625" style="204" bestFit="1" customWidth="1"/>
    <col min="4" max="4" width="25.5703125" style="204" bestFit="1" customWidth="1"/>
    <col min="5" max="5" width="25.7109375" style="204" bestFit="1" customWidth="1"/>
    <col min="6" max="16384" width="8.85546875" style="199"/>
  </cols>
  <sheetData>
    <row r="1" spans="1:5" s="49" customFormat="1" ht="15.6" x14ac:dyDescent="0.3">
      <c r="A1" s="326" t="s">
        <v>717</v>
      </c>
      <c r="B1" s="327"/>
      <c r="C1" s="327"/>
      <c r="D1" s="327"/>
      <c r="E1" s="327"/>
    </row>
    <row r="2" spans="1:5" s="145" customFormat="1" ht="14.45" x14ac:dyDescent="0.3">
      <c r="A2" s="81" t="s">
        <v>119</v>
      </c>
      <c r="B2" s="81" t="s">
        <v>1082</v>
      </c>
      <c r="C2" s="81" t="s">
        <v>120</v>
      </c>
      <c r="D2" s="83" t="s">
        <v>200</v>
      </c>
      <c r="E2" s="201" t="s">
        <v>718</v>
      </c>
    </row>
    <row r="3" spans="1:5" s="145" customFormat="1" ht="14.45" x14ac:dyDescent="0.3">
      <c r="A3" s="200">
        <v>1</v>
      </c>
      <c r="B3" s="200" t="s">
        <v>1007</v>
      </c>
      <c r="C3" s="203">
        <v>265</v>
      </c>
      <c r="D3" s="303">
        <v>80.400000000000006</v>
      </c>
      <c r="E3" s="202" t="s">
        <v>719</v>
      </c>
    </row>
    <row r="4" spans="1:5" s="145" customFormat="1" ht="14.45" x14ac:dyDescent="0.3">
      <c r="A4" s="200">
        <v>2</v>
      </c>
      <c r="B4" s="200" t="s">
        <v>1008</v>
      </c>
      <c r="C4" s="203">
        <v>186</v>
      </c>
      <c r="D4" s="303">
        <v>92</v>
      </c>
      <c r="E4" s="202" t="s">
        <v>720</v>
      </c>
    </row>
    <row r="5" spans="1:5" s="145" customFormat="1" ht="14.45" x14ac:dyDescent="0.3">
      <c r="A5" s="200">
        <v>3</v>
      </c>
      <c r="B5" s="200" t="s">
        <v>1009</v>
      </c>
      <c r="C5" s="203">
        <v>519</v>
      </c>
      <c r="D5" s="303">
        <v>72.099999999999994</v>
      </c>
      <c r="E5" s="202" t="s">
        <v>721</v>
      </c>
    </row>
    <row r="6" spans="1:5" s="145" customFormat="1" ht="14.45" x14ac:dyDescent="0.3">
      <c r="A6" s="200">
        <v>4</v>
      </c>
      <c r="B6" s="200" t="s">
        <v>1010</v>
      </c>
      <c r="C6" s="203">
        <v>154</v>
      </c>
      <c r="D6" s="303">
        <v>62.3</v>
      </c>
      <c r="E6" s="202" t="s">
        <v>722</v>
      </c>
    </row>
    <row r="7" spans="1:5" s="145" customFormat="1" ht="14.45" x14ac:dyDescent="0.3">
      <c r="A7" s="200">
        <v>5</v>
      </c>
      <c r="B7" s="200" t="s">
        <v>1011</v>
      </c>
      <c r="C7" s="203">
        <v>2082</v>
      </c>
      <c r="D7" s="303">
        <v>72.400000000000006</v>
      </c>
      <c r="E7" s="202" t="s">
        <v>723</v>
      </c>
    </row>
    <row r="8" spans="1:5" s="145" customFormat="1" ht="14.45" x14ac:dyDescent="0.3">
      <c r="A8" s="200">
        <v>6</v>
      </c>
      <c r="B8" s="200" t="s">
        <v>1012</v>
      </c>
      <c r="C8" s="203">
        <v>143</v>
      </c>
      <c r="D8" s="303">
        <v>67.8</v>
      </c>
      <c r="E8" s="202" t="s">
        <v>724</v>
      </c>
    </row>
    <row r="9" spans="1:5" s="145" customFormat="1" ht="14.45" x14ac:dyDescent="0.3">
      <c r="A9" s="200">
        <v>7</v>
      </c>
      <c r="B9" s="200" t="s">
        <v>1013</v>
      </c>
      <c r="C9" s="203">
        <v>213</v>
      </c>
      <c r="D9" s="303">
        <v>81.3</v>
      </c>
      <c r="E9" s="202" t="s">
        <v>725</v>
      </c>
    </row>
    <row r="10" spans="1:5" s="145" customFormat="1" ht="14.45" x14ac:dyDescent="0.3">
      <c r="A10" s="200">
        <v>8</v>
      </c>
      <c r="B10" s="200" t="s">
        <v>1014</v>
      </c>
      <c r="C10" s="203">
        <v>366</v>
      </c>
      <c r="D10" s="303">
        <v>68.899999999999991</v>
      </c>
      <c r="E10" s="202" t="s">
        <v>726</v>
      </c>
    </row>
    <row r="11" spans="1:5" s="145" customFormat="1" ht="14.45" x14ac:dyDescent="0.3">
      <c r="A11" s="200">
        <v>9</v>
      </c>
      <c r="B11" s="200" t="s">
        <v>1015</v>
      </c>
      <c r="C11" s="203">
        <v>570</v>
      </c>
      <c r="D11" s="303">
        <v>70.599999999999994</v>
      </c>
      <c r="E11" s="202" t="s">
        <v>727</v>
      </c>
    </row>
    <row r="12" spans="1:5" s="145" customFormat="1" ht="14.45" x14ac:dyDescent="0.3">
      <c r="A12" s="200">
        <v>10</v>
      </c>
      <c r="B12" s="200" t="s">
        <v>1016</v>
      </c>
      <c r="C12" s="203">
        <v>345</v>
      </c>
      <c r="D12" s="303">
        <v>74</v>
      </c>
      <c r="E12" s="202" t="s">
        <v>728</v>
      </c>
    </row>
    <row r="13" spans="1:5" s="145" customFormat="1" ht="14.45" x14ac:dyDescent="0.3">
      <c r="A13" s="200">
        <v>11</v>
      </c>
      <c r="B13" s="200" t="s">
        <v>1017</v>
      </c>
      <c r="C13" s="203">
        <v>532</v>
      </c>
      <c r="D13" s="303">
        <v>70.599999999999994</v>
      </c>
      <c r="E13" s="202" t="s">
        <v>729</v>
      </c>
    </row>
    <row r="14" spans="1:5" s="145" customFormat="1" ht="14.45" x14ac:dyDescent="0.3">
      <c r="A14" s="200">
        <v>12</v>
      </c>
      <c r="B14" s="200" t="s">
        <v>1018</v>
      </c>
      <c r="C14" s="203">
        <v>183</v>
      </c>
      <c r="D14" s="303">
        <v>71.3</v>
      </c>
      <c r="E14" s="202" t="s">
        <v>730</v>
      </c>
    </row>
    <row r="15" spans="1:5" s="145" customFormat="1" ht="14.45" x14ac:dyDescent="0.3">
      <c r="A15" s="200">
        <v>13</v>
      </c>
      <c r="B15" s="200" t="s">
        <v>1019</v>
      </c>
      <c r="C15" s="203">
        <v>3369</v>
      </c>
      <c r="D15" s="303">
        <v>62.7</v>
      </c>
      <c r="E15" s="202" t="s">
        <v>731</v>
      </c>
    </row>
    <row r="16" spans="1:5" s="145" customFormat="1" ht="14.45" x14ac:dyDescent="0.3">
      <c r="A16" s="200">
        <v>14</v>
      </c>
      <c r="B16" s="200" t="s">
        <v>1020</v>
      </c>
      <c r="C16" s="203">
        <v>901</v>
      </c>
      <c r="D16" s="303">
        <v>70.099999999999994</v>
      </c>
      <c r="E16" s="202" t="s">
        <v>732</v>
      </c>
    </row>
    <row r="17" spans="1:5" s="145" customFormat="1" ht="14.45" x14ac:dyDescent="0.3">
      <c r="A17" s="200">
        <v>15</v>
      </c>
      <c r="B17" s="200" t="s">
        <v>1021</v>
      </c>
      <c r="C17" s="203">
        <v>354</v>
      </c>
      <c r="D17" s="303">
        <v>63</v>
      </c>
      <c r="E17" s="202" t="s">
        <v>733</v>
      </c>
    </row>
    <row r="18" spans="1:5" s="145" customFormat="1" ht="14.45" x14ac:dyDescent="0.3">
      <c r="A18" s="200">
        <v>16</v>
      </c>
      <c r="B18" s="200" t="s">
        <v>1022</v>
      </c>
      <c r="C18" s="203">
        <v>403</v>
      </c>
      <c r="D18" s="303">
        <v>71.599999999999994</v>
      </c>
      <c r="E18" s="202" t="s">
        <v>734</v>
      </c>
    </row>
    <row r="19" spans="1:5" s="145" customFormat="1" ht="14.45" x14ac:dyDescent="0.3">
      <c r="A19" s="200">
        <v>17</v>
      </c>
      <c r="B19" s="200" t="s">
        <v>1023</v>
      </c>
      <c r="C19" s="203">
        <v>361</v>
      </c>
      <c r="D19" s="303">
        <v>70.100000000000009</v>
      </c>
      <c r="E19" s="202" t="s">
        <v>735</v>
      </c>
    </row>
    <row r="20" spans="1:5" s="145" customFormat="1" ht="14.45" x14ac:dyDescent="0.3">
      <c r="A20" s="200">
        <v>18</v>
      </c>
      <c r="B20" s="200" t="s">
        <v>1024</v>
      </c>
      <c r="C20" s="203">
        <v>876</v>
      </c>
      <c r="D20" s="303">
        <v>72.8</v>
      </c>
      <c r="E20" s="202" t="s">
        <v>736</v>
      </c>
    </row>
    <row r="21" spans="1:5" s="145" customFormat="1" ht="15" x14ac:dyDescent="0.25">
      <c r="A21" s="200">
        <v>19</v>
      </c>
      <c r="B21" s="200" t="s">
        <v>1025</v>
      </c>
      <c r="C21" s="203">
        <v>78</v>
      </c>
      <c r="D21" s="303">
        <v>110.1</v>
      </c>
      <c r="E21" s="202" t="s">
        <v>737</v>
      </c>
    </row>
    <row r="22" spans="1:5" s="145" customFormat="1" ht="15" x14ac:dyDescent="0.25">
      <c r="A22" s="200">
        <v>20</v>
      </c>
      <c r="B22" s="200" t="s">
        <v>1026</v>
      </c>
      <c r="C22" s="203">
        <v>979</v>
      </c>
      <c r="D22" s="303">
        <v>67.400000000000006</v>
      </c>
      <c r="E22" s="202" t="s">
        <v>738</v>
      </c>
    </row>
    <row r="23" spans="1:5" s="145" customFormat="1" ht="15" x14ac:dyDescent="0.25">
      <c r="A23" s="200">
        <v>21</v>
      </c>
      <c r="B23" s="200" t="s">
        <v>1027</v>
      </c>
      <c r="C23" s="203">
        <v>115</v>
      </c>
      <c r="D23" s="303">
        <v>84.899999999999991</v>
      </c>
      <c r="E23" s="202" t="s">
        <v>739</v>
      </c>
    </row>
    <row r="24" spans="1:5" s="145" customFormat="1" ht="15" x14ac:dyDescent="0.25">
      <c r="A24" s="200">
        <v>22</v>
      </c>
      <c r="B24" s="200" t="s">
        <v>1028</v>
      </c>
      <c r="C24" s="203">
        <v>513</v>
      </c>
      <c r="D24" s="303">
        <v>66.5</v>
      </c>
      <c r="E24" s="202" t="s">
        <v>740</v>
      </c>
    </row>
    <row r="25" spans="1:5" s="145" customFormat="1" ht="15" x14ac:dyDescent="0.25">
      <c r="A25" s="200">
        <v>23</v>
      </c>
      <c r="B25" s="200" t="s">
        <v>1029</v>
      </c>
      <c r="C25" s="203">
        <v>324</v>
      </c>
      <c r="D25" s="303">
        <v>63.099999999999994</v>
      </c>
      <c r="E25" s="202" t="s">
        <v>741</v>
      </c>
    </row>
    <row r="26" spans="1:5" s="145" customFormat="1" ht="15" x14ac:dyDescent="0.25">
      <c r="A26" s="200">
        <v>24</v>
      </c>
      <c r="B26" s="200" t="s">
        <v>1030</v>
      </c>
      <c r="C26" s="203">
        <v>258</v>
      </c>
      <c r="D26" s="303">
        <v>80.599999999999994</v>
      </c>
      <c r="E26" s="202" t="s">
        <v>742</v>
      </c>
    </row>
    <row r="27" spans="1:5" s="145" customFormat="1" ht="15" x14ac:dyDescent="0.25">
      <c r="A27" s="200">
        <v>25</v>
      </c>
      <c r="B27" s="200" t="s">
        <v>1031</v>
      </c>
      <c r="C27" s="203">
        <v>208</v>
      </c>
      <c r="D27" s="303">
        <v>67.099999999999994</v>
      </c>
      <c r="E27" s="202" t="s">
        <v>743</v>
      </c>
    </row>
    <row r="28" spans="1:5" s="145" customFormat="1" ht="15" x14ac:dyDescent="0.25">
      <c r="A28" s="200">
        <v>26</v>
      </c>
      <c r="B28" s="200" t="s">
        <v>1032</v>
      </c>
      <c r="C28" s="203">
        <v>88</v>
      </c>
      <c r="D28" s="303">
        <v>70.599999999999994</v>
      </c>
      <c r="E28" s="202" t="s">
        <v>729</v>
      </c>
    </row>
    <row r="29" spans="1:5" s="145" customFormat="1" ht="15" x14ac:dyDescent="0.25">
      <c r="A29" s="200">
        <v>27</v>
      </c>
      <c r="B29" s="200" t="s">
        <v>1033</v>
      </c>
      <c r="C29" s="203">
        <v>228</v>
      </c>
      <c r="D29" s="303">
        <v>81.300000000000011</v>
      </c>
      <c r="E29" s="202" t="s">
        <v>744</v>
      </c>
    </row>
    <row r="30" spans="1:5" s="145" customFormat="1" ht="15" x14ac:dyDescent="0.25">
      <c r="A30" s="200">
        <v>28</v>
      </c>
      <c r="B30" s="200" t="s">
        <v>1034</v>
      </c>
      <c r="C30" s="203">
        <v>735</v>
      </c>
      <c r="D30" s="303">
        <v>75.199999999999989</v>
      </c>
      <c r="E30" s="202" t="s">
        <v>745</v>
      </c>
    </row>
    <row r="31" spans="1:5" s="145" customFormat="1" ht="15" x14ac:dyDescent="0.25">
      <c r="A31" s="200">
        <v>29</v>
      </c>
      <c r="B31" s="200" t="s">
        <v>1035</v>
      </c>
      <c r="C31" s="203">
        <v>296</v>
      </c>
      <c r="D31" s="303">
        <v>75.599999999999994</v>
      </c>
      <c r="E31" s="202" t="s">
        <v>746</v>
      </c>
    </row>
    <row r="32" spans="1:5" s="145" customFormat="1" ht="15" x14ac:dyDescent="0.25">
      <c r="A32" s="200">
        <v>30</v>
      </c>
      <c r="B32" s="200" t="s">
        <v>1036</v>
      </c>
      <c r="C32" s="203">
        <v>1447</v>
      </c>
      <c r="D32" s="303">
        <v>81.8</v>
      </c>
      <c r="E32" s="202" t="s">
        <v>747</v>
      </c>
    </row>
    <row r="33" spans="1:5" s="145" customFormat="1" ht="15" x14ac:dyDescent="0.25">
      <c r="A33" s="200">
        <v>31</v>
      </c>
      <c r="B33" s="200" t="s">
        <v>1037</v>
      </c>
      <c r="C33" s="203">
        <v>212</v>
      </c>
      <c r="D33" s="303">
        <v>69.5</v>
      </c>
      <c r="E33" s="202" t="s">
        <v>748</v>
      </c>
    </row>
    <row r="34" spans="1:5" s="145" customFormat="1" ht="15" x14ac:dyDescent="0.25">
      <c r="A34" s="200">
        <v>32</v>
      </c>
      <c r="B34" s="200" t="s">
        <v>1038</v>
      </c>
      <c r="C34" s="203">
        <v>1050</v>
      </c>
      <c r="D34" s="303">
        <v>70.3</v>
      </c>
      <c r="E34" s="202" t="s">
        <v>749</v>
      </c>
    </row>
    <row r="35" spans="1:5" s="145" customFormat="1" ht="15" x14ac:dyDescent="0.25">
      <c r="A35" s="200">
        <v>33</v>
      </c>
      <c r="B35" s="200" t="s">
        <v>1039</v>
      </c>
      <c r="C35" s="203">
        <v>142</v>
      </c>
      <c r="D35" s="303">
        <v>65.899999999999991</v>
      </c>
      <c r="E35" s="202" t="s">
        <v>750</v>
      </c>
    </row>
    <row r="36" spans="1:5" s="145" customFormat="1" ht="15" x14ac:dyDescent="0.25">
      <c r="A36" s="200">
        <v>34</v>
      </c>
      <c r="B36" s="200" t="s">
        <v>1040</v>
      </c>
      <c r="C36" s="203">
        <v>216</v>
      </c>
      <c r="D36" s="303">
        <v>66.099999999999994</v>
      </c>
      <c r="E36" s="202" t="s">
        <v>751</v>
      </c>
    </row>
    <row r="37" spans="1:5" s="145" customFormat="1" ht="15" x14ac:dyDescent="0.25">
      <c r="A37" s="200">
        <v>35</v>
      </c>
      <c r="B37" s="200" t="s">
        <v>1041</v>
      </c>
      <c r="C37" s="203">
        <v>342</v>
      </c>
      <c r="D37" s="303">
        <v>74</v>
      </c>
      <c r="E37" s="202" t="s">
        <v>728</v>
      </c>
    </row>
    <row r="38" spans="1:5" s="145" customFormat="1" ht="15" x14ac:dyDescent="0.25">
      <c r="A38" s="200">
        <v>36</v>
      </c>
      <c r="B38" s="200" t="s">
        <v>1042</v>
      </c>
      <c r="C38" s="203">
        <v>903</v>
      </c>
      <c r="D38" s="303">
        <v>73.099999999999994</v>
      </c>
      <c r="E38" s="202" t="s">
        <v>752</v>
      </c>
    </row>
    <row r="39" spans="1:5" s="145" customFormat="1" ht="15" x14ac:dyDescent="0.25">
      <c r="A39" s="200">
        <v>37</v>
      </c>
      <c r="B39" s="200" t="s">
        <v>1043</v>
      </c>
      <c r="C39" s="203">
        <v>1235</v>
      </c>
      <c r="D39" s="303">
        <v>71</v>
      </c>
      <c r="E39" s="202" t="s">
        <v>753</v>
      </c>
    </row>
    <row r="40" spans="1:5" s="145" customFormat="1" ht="15" x14ac:dyDescent="0.25">
      <c r="A40" s="200">
        <v>38</v>
      </c>
      <c r="B40" s="200" t="s">
        <v>1044</v>
      </c>
      <c r="C40" s="203">
        <v>545</v>
      </c>
      <c r="D40" s="303">
        <v>79.400000000000006</v>
      </c>
      <c r="E40" s="202" t="s">
        <v>754</v>
      </c>
    </row>
    <row r="41" spans="1:5" s="145" customFormat="1" ht="15" x14ac:dyDescent="0.25">
      <c r="A41" s="200">
        <v>39</v>
      </c>
      <c r="B41" s="200" t="s">
        <v>1045</v>
      </c>
      <c r="C41" s="203">
        <v>194</v>
      </c>
      <c r="D41" s="303">
        <v>82</v>
      </c>
      <c r="E41" s="202" t="s">
        <v>755</v>
      </c>
    </row>
    <row r="42" spans="1:5" s="145" customFormat="1" ht="15" x14ac:dyDescent="0.25">
      <c r="A42" s="200">
        <v>40</v>
      </c>
      <c r="B42" s="200" t="s">
        <v>1046</v>
      </c>
      <c r="C42" s="203">
        <v>48</v>
      </c>
      <c r="D42" s="303">
        <v>105.5</v>
      </c>
      <c r="E42" s="202" t="s">
        <v>756</v>
      </c>
    </row>
    <row r="43" spans="1:5" s="145" customFormat="1" ht="15" x14ac:dyDescent="0.25">
      <c r="A43" s="200">
        <v>41</v>
      </c>
      <c r="B43" s="200" t="s">
        <v>1047</v>
      </c>
      <c r="C43" s="203">
        <v>8391</v>
      </c>
      <c r="D43" s="303">
        <v>83.3</v>
      </c>
      <c r="E43" s="202" t="s">
        <v>757</v>
      </c>
    </row>
    <row r="44" spans="1:5" s="145" customFormat="1" ht="15" x14ac:dyDescent="0.25">
      <c r="A44" s="200">
        <v>42</v>
      </c>
      <c r="B44" s="200" t="s">
        <v>1048</v>
      </c>
      <c r="C44" s="203">
        <v>456</v>
      </c>
      <c r="D44" s="303">
        <v>79.099999999999994</v>
      </c>
      <c r="E44" s="202" t="s">
        <v>758</v>
      </c>
    </row>
    <row r="45" spans="1:5" s="145" customFormat="1" ht="15" x14ac:dyDescent="0.25">
      <c r="A45" s="200">
        <v>43</v>
      </c>
      <c r="B45" s="200" t="s">
        <v>1049</v>
      </c>
      <c r="C45" s="203">
        <v>392</v>
      </c>
      <c r="D45" s="303">
        <v>77.3</v>
      </c>
      <c r="E45" s="202" t="s">
        <v>759</v>
      </c>
    </row>
    <row r="46" spans="1:5" s="145" customFormat="1" ht="15" x14ac:dyDescent="0.25">
      <c r="A46" s="200">
        <v>44</v>
      </c>
      <c r="B46" s="200" t="s">
        <v>1050</v>
      </c>
      <c r="C46" s="203">
        <v>484</v>
      </c>
      <c r="D46" s="303">
        <v>75.5</v>
      </c>
      <c r="E46" s="202" t="s">
        <v>760</v>
      </c>
    </row>
    <row r="47" spans="1:5" s="145" customFormat="1" ht="15" x14ac:dyDescent="0.25">
      <c r="A47" s="200">
        <v>45</v>
      </c>
      <c r="B47" s="200" t="s">
        <v>1051</v>
      </c>
      <c r="C47" s="203">
        <v>1415</v>
      </c>
      <c r="D47" s="303">
        <v>68.7</v>
      </c>
      <c r="E47" s="202" t="s">
        <v>761</v>
      </c>
    </row>
    <row r="48" spans="1:5" s="145" customFormat="1" ht="15" x14ac:dyDescent="0.25">
      <c r="A48" s="200">
        <v>46</v>
      </c>
      <c r="B48" s="200" t="s">
        <v>1052</v>
      </c>
      <c r="C48" s="203">
        <v>777</v>
      </c>
      <c r="D48" s="303">
        <v>59.900000000000006</v>
      </c>
      <c r="E48" s="202" t="s">
        <v>762</v>
      </c>
    </row>
    <row r="49" spans="1:5" s="145" customFormat="1" ht="15" x14ac:dyDescent="0.25">
      <c r="A49" s="200">
        <v>47</v>
      </c>
      <c r="B49" s="200" t="s">
        <v>1053</v>
      </c>
      <c r="C49" s="203">
        <v>61</v>
      </c>
      <c r="D49" s="303">
        <v>49.4</v>
      </c>
      <c r="E49" s="202" t="s">
        <v>763</v>
      </c>
    </row>
    <row r="50" spans="1:5" s="145" customFormat="1" ht="15" x14ac:dyDescent="0.25">
      <c r="A50" s="200">
        <v>48</v>
      </c>
      <c r="B50" s="200" t="s">
        <v>1054</v>
      </c>
      <c r="C50" s="203">
        <v>322</v>
      </c>
      <c r="D50" s="303">
        <v>77.400000000000006</v>
      </c>
      <c r="E50" s="202" t="s">
        <v>764</v>
      </c>
    </row>
    <row r="51" spans="1:5" s="145" customFormat="1" ht="15" x14ac:dyDescent="0.25">
      <c r="A51" s="200">
        <v>49</v>
      </c>
      <c r="B51" s="200" t="s">
        <v>1055</v>
      </c>
      <c r="C51" s="203">
        <v>477</v>
      </c>
      <c r="D51" s="303">
        <v>79.2</v>
      </c>
      <c r="E51" s="202" t="s">
        <v>765</v>
      </c>
    </row>
    <row r="52" spans="1:5" s="145" customFormat="1" ht="15" x14ac:dyDescent="0.25">
      <c r="A52" s="200">
        <v>50</v>
      </c>
      <c r="B52" s="200" t="s">
        <v>1056</v>
      </c>
      <c r="C52" s="203">
        <v>536</v>
      </c>
      <c r="D52" s="303">
        <v>62.1</v>
      </c>
      <c r="E52" s="202" t="s">
        <v>766</v>
      </c>
    </row>
    <row r="53" spans="1:5" s="145" customFormat="1" ht="15" x14ac:dyDescent="0.25">
      <c r="A53" s="200">
        <v>51</v>
      </c>
      <c r="B53" s="200" t="s">
        <v>1057</v>
      </c>
      <c r="C53" s="203">
        <v>184</v>
      </c>
      <c r="D53" s="303">
        <v>70</v>
      </c>
      <c r="E53" s="202" t="s">
        <v>767</v>
      </c>
    </row>
    <row r="54" spans="1:5" s="145" customFormat="1" ht="15" x14ac:dyDescent="0.25">
      <c r="A54" s="200">
        <v>52</v>
      </c>
      <c r="B54" s="200" t="s">
        <v>1058</v>
      </c>
      <c r="C54" s="203">
        <v>1878</v>
      </c>
      <c r="D54" s="303">
        <v>79.400000000000006</v>
      </c>
      <c r="E54" s="202" t="s">
        <v>768</v>
      </c>
    </row>
    <row r="55" spans="1:5" s="145" customFormat="1" ht="15" x14ac:dyDescent="0.25">
      <c r="A55" s="200">
        <v>53</v>
      </c>
      <c r="B55" s="200" t="s">
        <v>1059</v>
      </c>
      <c r="C55" s="203">
        <v>199</v>
      </c>
      <c r="D55" s="303">
        <v>73.3</v>
      </c>
      <c r="E55" s="202" t="s">
        <v>769</v>
      </c>
    </row>
    <row r="56" spans="1:5" s="145" customFormat="1" ht="15" x14ac:dyDescent="0.25">
      <c r="A56" s="200">
        <v>54</v>
      </c>
      <c r="B56" s="200" t="s">
        <v>1060</v>
      </c>
      <c r="C56" s="203">
        <v>1547</v>
      </c>
      <c r="D56" s="303">
        <v>79.2</v>
      </c>
      <c r="E56" s="202" t="s">
        <v>770</v>
      </c>
    </row>
    <row r="57" spans="1:5" s="145" customFormat="1" ht="15" x14ac:dyDescent="0.25">
      <c r="A57" s="200">
        <v>55</v>
      </c>
      <c r="B57" s="200" t="s">
        <v>1061</v>
      </c>
      <c r="C57" s="203">
        <v>159</v>
      </c>
      <c r="D57" s="303">
        <v>63.5</v>
      </c>
      <c r="E57" s="202" t="s">
        <v>771</v>
      </c>
    </row>
    <row r="58" spans="1:5" s="145" customFormat="1" ht="15" x14ac:dyDescent="0.25">
      <c r="A58" s="200">
        <v>56</v>
      </c>
      <c r="B58" s="200" t="s">
        <v>1062</v>
      </c>
      <c r="C58" s="203">
        <v>624</v>
      </c>
      <c r="D58" s="303">
        <v>73.7</v>
      </c>
      <c r="E58" s="202" t="s">
        <v>772</v>
      </c>
    </row>
    <row r="59" spans="1:5" s="145" customFormat="1" ht="15" x14ac:dyDescent="0.25">
      <c r="A59" s="200">
        <v>57</v>
      </c>
      <c r="B59" s="200" t="s">
        <v>1063</v>
      </c>
      <c r="C59" s="203">
        <v>663</v>
      </c>
      <c r="D59" s="303">
        <v>78.099999999999994</v>
      </c>
      <c r="E59" s="202" t="s">
        <v>773</v>
      </c>
    </row>
    <row r="60" spans="1:5" s="145" customFormat="1" ht="15" x14ac:dyDescent="0.25">
      <c r="A60" s="200">
        <v>58</v>
      </c>
      <c r="B60" s="200" t="s">
        <v>1064</v>
      </c>
      <c r="C60" s="203">
        <v>204</v>
      </c>
      <c r="D60" s="303">
        <v>78.599999999999994</v>
      </c>
      <c r="E60" s="202" t="s">
        <v>774</v>
      </c>
    </row>
    <row r="61" spans="1:5" s="145" customFormat="1" ht="15" x14ac:dyDescent="0.25">
      <c r="A61" s="200">
        <v>59</v>
      </c>
      <c r="B61" s="200" t="s">
        <v>1065</v>
      </c>
      <c r="C61" s="203">
        <v>479</v>
      </c>
      <c r="D61" s="303">
        <v>74.099999999999994</v>
      </c>
      <c r="E61" s="202" t="s">
        <v>775</v>
      </c>
    </row>
    <row r="62" spans="1:5" s="145" customFormat="1" ht="15" x14ac:dyDescent="0.25">
      <c r="A62" s="200">
        <v>60</v>
      </c>
      <c r="B62" s="200" t="s">
        <v>1066</v>
      </c>
      <c r="C62" s="203">
        <v>1096</v>
      </c>
      <c r="D62" s="303">
        <v>68.900000000000006</v>
      </c>
      <c r="E62" s="202" t="s">
        <v>776</v>
      </c>
    </row>
    <row r="63" spans="1:5" s="145" customFormat="1" ht="15" x14ac:dyDescent="0.25">
      <c r="A63" s="200">
        <v>61</v>
      </c>
      <c r="B63" s="200" t="s">
        <v>1067</v>
      </c>
      <c r="C63" s="203">
        <v>190</v>
      </c>
      <c r="D63" s="303">
        <v>63.9</v>
      </c>
      <c r="E63" s="202" t="s">
        <v>777</v>
      </c>
    </row>
    <row r="64" spans="1:5" s="145" customFormat="1" ht="15" x14ac:dyDescent="0.25">
      <c r="A64" s="200">
        <v>62</v>
      </c>
      <c r="B64" s="200" t="s">
        <v>1068</v>
      </c>
      <c r="C64" s="203">
        <v>311</v>
      </c>
      <c r="D64" s="303">
        <v>77.8</v>
      </c>
      <c r="E64" s="202" t="s">
        <v>778</v>
      </c>
    </row>
    <row r="65" spans="1:5" s="145" customFormat="1" ht="15" x14ac:dyDescent="0.25">
      <c r="A65" s="200">
        <v>63</v>
      </c>
      <c r="B65" s="200" t="s">
        <v>1069</v>
      </c>
      <c r="C65" s="203">
        <v>304</v>
      </c>
      <c r="D65" s="303">
        <v>67.5</v>
      </c>
      <c r="E65" s="202" t="s">
        <v>779</v>
      </c>
    </row>
    <row r="66" spans="1:5" s="145" customFormat="1" ht="15" x14ac:dyDescent="0.25">
      <c r="A66" s="200">
        <v>64</v>
      </c>
      <c r="B66" s="200" t="s">
        <v>1070</v>
      </c>
      <c r="C66" s="203">
        <v>281</v>
      </c>
      <c r="D66" s="303">
        <v>67.099999999999994</v>
      </c>
      <c r="E66" s="202" t="s">
        <v>780</v>
      </c>
    </row>
    <row r="67" spans="1:5" s="145" customFormat="1" ht="15" x14ac:dyDescent="0.25">
      <c r="A67" s="200">
        <v>65</v>
      </c>
      <c r="B67" s="200" t="s">
        <v>1071</v>
      </c>
      <c r="C67" s="203">
        <v>962</v>
      </c>
      <c r="D67" s="303">
        <v>74.300000000000011</v>
      </c>
      <c r="E67" s="202" t="s">
        <v>781</v>
      </c>
    </row>
    <row r="68" spans="1:5" s="145" customFormat="1" ht="15" x14ac:dyDescent="0.25">
      <c r="A68" s="200">
        <v>66</v>
      </c>
      <c r="B68" s="200" t="s">
        <v>1072</v>
      </c>
      <c r="C68" s="203">
        <v>208</v>
      </c>
      <c r="D68" s="303">
        <v>74.199999999999989</v>
      </c>
      <c r="E68" s="202" t="s">
        <v>782</v>
      </c>
    </row>
    <row r="69" spans="1:5" s="145" customFormat="1" ht="15" x14ac:dyDescent="0.25">
      <c r="A69" s="200">
        <v>67</v>
      </c>
      <c r="B69" s="200" t="s">
        <v>1073</v>
      </c>
      <c r="C69" s="203">
        <v>1222</v>
      </c>
      <c r="D69" s="303">
        <v>69.5</v>
      </c>
      <c r="E69" s="202" t="s">
        <v>748</v>
      </c>
    </row>
    <row r="70" spans="1:5" s="145" customFormat="1" ht="15" x14ac:dyDescent="0.25">
      <c r="A70" s="200">
        <v>68</v>
      </c>
      <c r="B70" s="200" t="s">
        <v>1074</v>
      </c>
      <c r="C70" s="203">
        <v>3488</v>
      </c>
      <c r="D70" s="303">
        <v>61.300000000000004</v>
      </c>
      <c r="E70" s="202" t="s">
        <v>783</v>
      </c>
    </row>
    <row r="71" spans="1:5" s="145" customFormat="1" ht="15" x14ac:dyDescent="0.25">
      <c r="A71" s="200">
        <v>69</v>
      </c>
      <c r="B71" s="200" t="s">
        <v>1075</v>
      </c>
      <c r="C71" s="203">
        <v>777</v>
      </c>
      <c r="D71" s="303">
        <v>82.600000000000009</v>
      </c>
      <c r="E71" s="202" t="s">
        <v>784</v>
      </c>
    </row>
    <row r="72" spans="1:5" s="145" customFormat="1" ht="15" x14ac:dyDescent="0.25">
      <c r="A72" s="200">
        <v>70</v>
      </c>
      <c r="B72" s="200" t="s">
        <v>1076</v>
      </c>
      <c r="C72" s="203">
        <v>288</v>
      </c>
      <c r="D72" s="303">
        <v>69.900000000000006</v>
      </c>
      <c r="E72" s="202" t="s">
        <v>785</v>
      </c>
    </row>
    <row r="73" spans="1:5" s="145" customFormat="1" ht="15" x14ac:dyDescent="0.25">
      <c r="A73" s="200">
        <v>71</v>
      </c>
      <c r="B73" s="200" t="s">
        <v>1077</v>
      </c>
      <c r="C73" s="203">
        <v>1494</v>
      </c>
      <c r="D73" s="303">
        <v>70</v>
      </c>
      <c r="E73" s="202" t="s">
        <v>786</v>
      </c>
    </row>
    <row r="74" spans="1:5" s="145" customFormat="1" ht="15" x14ac:dyDescent="0.25">
      <c r="A74" s="200">
        <v>72</v>
      </c>
      <c r="B74" s="200" t="s">
        <v>1078</v>
      </c>
      <c r="C74" s="203">
        <v>815</v>
      </c>
      <c r="D74" s="303">
        <v>71</v>
      </c>
      <c r="E74" s="202" t="s">
        <v>787</v>
      </c>
    </row>
    <row r="75" spans="1:5" s="48" customFormat="1" ht="15" x14ac:dyDescent="0.25">
      <c r="A75" s="48" t="s">
        <v>189</v>
      </c>
      <c r="C75" s="65"/>
      <c r="D75" s="74"/>
      <c r="E75" s="65"/>
    </row>
    <row r="76" spans="1:5" s="48" customFormat="1" ht="15" x14ac:dyDescent="0.25">
      <c r="C76" s="65"/>
      <c r="D76" s="74"/>
      <c r="E76" s="65"/>
    </row>
    <row r="77" spans="1:5" s="48" customFormat="1" ht="15" x14ac:dyDescent="0.25">
      <c r="A77" s="48" t="s">
        <v>716</v>
      </c>
      <c r="C77" s="75"/>
      <c r="D77" s="74"/>
      <c r="E77" s="65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M6"/>
  <sheetViews>
    <sheetView zoomScale="115" zoomScaleNormal="115" workbookViewId="0">
      <selection sqref="A1:M1"/>
    </sheetView>
  </sheetViews>
  <sheetFormatPr defaultRowHeight="15" x14ac:dyDescent="0.25"/>
  <cols>
    <col min="1" max="1" width="25" customWidth="1"/>
    <col min="2" max="2" width="9.28515625" style="30" customWidth="1"/>
  </cols>
  <sheetData>
    <row r="1" spans="1:13" x14ac:dyDescent="0.3">
      <c r="A1" s="326" t="s">
        <v>203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</row>
    <row r="2" spans="1:13" ht="14.45" x14ac:dyDescent="0.3">
      <c r="A2" s="80" t="s">
        <v>11</v>
      </c>
      <c r="B2" s="80">
        <v>2006</v>
      </c>
      <c r="C2" s="80">
        <v>2007</v>
      </c>
      <c r="D2" s="80">
        <v>2008</v>
      </c>
      <c r="E2" s="80">
        <v>2009</v>
      </c>
      <c r="F2" s="80">
        <v>2010</v>
      </c>
      <c r="G2" s="80">
        <v>2011</v>
      </c>
      <c r="H2" s="80">
        <v>2012</v>
      </c>
      <c r="I2" s="80">
        <v>2013</v>
      </c>
      <c r="J2" s="80">
        <v>2014</v>
      </c>
      <c r="K2" s="80">
        <v>2015</v>
      </c>
      <c r="L2" s="80">
        <v>2016</v>
      </c>
      <c r="M2" s="80">
        <v>2017</v>
      </c>
    </row>
    <row r="3" spans="1:13" ht="14.45" x14ac:dyDescent="0.3">
      <c r="A3" s="95" t="s">
        <v>9</v>
      </c>
      <c r="B3" s="58">
        <v>11427</v>
      </c>
      <c r="C3" s="59">
        <v>11167</v>
      </c>
      <c r="D3" s="59">
        <v>11272</v>
      </c>
      <c r="E3" s="59">
        <v>10793</v>
      </c>
      <c r="F3" s="59">
        <v>11086</v>
      </c>
      <c r="G3" s="59">
        <v>11232</v>
      </c>
      <c r="H3" s="59">
        <v>11249</v>
      </c>
      <c r="I3" s="59">
        <v>11310</v>
      </c>
      <c r="J3" s="59">
        <v>11066</v>
      </c>
      <c r="K3" s="59">
        <v>11471</v>
      </c>
      <c r="L3" s="59">
        <v>11487</v>
      </c>
      <c r="M3" s="59">
        <v>11815</v>
      </c>
    </row>
    <row r="4" spans="1:13" ht="14.45" x14ac:dyDescent="0.3">
      <c r="A4" s="96" t="s">
        <v>10</v>
      </c>
      <c r="B4" s="58">
        <v>10907</v>
      </c>
      <c r="C4" s="59">
        <v>10940</v>
      </c>
      <c r="D4" s="59">
        <v>11120</v>
      </c>
      <c r="E4" s="59">
        <v>10845</v>
      </c>
      <c r="F4" s="59">
        <v>11268</v>
      </c>
      <c r="G4" s="59">
        <v>11516</v>
      </c>
      <c r="H4" s="59">
        <v>11185</v>
      </c>
      <c r="I4" s="59">
        <v>11396</v>
      </c>
      <c r="J4" s="59">
        <v>11278</v>
      </c>
      <c r="K4" s="59">
        <v>11424</v>
      </c>
      <c r="L4" s="59">
        <v>11495</v>
      </c>
      <c r="M4" s="59">
        <v>11287</v>
      </c>
    </row>
    <row r="5" spans="1:13" ht="14.45" x14ac:dyDescent="0.3">
      <c r="A5" s="263" t="s">
        <v>1085</v>
      </c>
      <c r="B5" s="58">
        <v>2503</v>
      </c>
      <c r="C5" s="59">
        <v>2593</v>
      </c>
      <c r="D5" s="59">
        <v>2443</v>
      </c>
      <c r="E5" s="59">
        <v>2432</v>
      </c>
      <c r="F5" s="59">
        <v>2496</v>
      </c>
      <c r="G5" s="59">
        <v>2615</v>
      </c>
      <c r="H5" s="59">
        <v>2789</v>
      </c>
      <c r="I5" s="59">
        <v>2927</v>
      </c>
      <c r="J5" s="59">
        <v>2940</v>
      </c>
      <c r="K5" s="59">
        <v>3186</v>
      </c>
      <c r="L5" s="59">
        <v>3502</v>
      </c>
      <c r="M5" s="59">
        <v>3707</v>
      </c>
    </row>
    <row r="6" spans="1:13" ht="14.45" x14ac:dyDescent="0.3">
      <c r="A6" s="30" t="s">
        <v>189</v>
      </c>
    </row>
  </sheetData>
  <mergeCells count="1">
    <mergeCell ref="A1:M1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DA65"/>
  </sheetPr>
  <dimension ref="A1:K7"/>
  <sheetViews>
    <sheetView zoomScale="130" zoomScaleNormal="130" workbookViewId="0">
      <selection sqref="A1:C1"/>
    </sheetView>
  </sheetViews>
  <sheetFormatPr defaultColWidth="8.85546875" defaultRowHeight="15" x14ac:dyDescent="0.25"/>
  <cols>
    <col min="1" max="1" width="31.28515625" style="4" customWidth="1"/>
    <col min="2" max="2" width="14.42578125" style="4" customWidth="1"/>
    <col min="3" max="16384" width="8.85546875" style="4"/>
  </cols>
  <sheetData>
    <row r="1" spans="1:11" ht="34.9" customHeight="1" x14ac:dyDescent="0.25">
      <c r="A1" s="337" t="s">
        <v>1160</v>
      </c>
      <c r="B1" s="337"/>
      <c r="C1" s="337"/>
      <c r="D1" s="7"/>
      <c r="E1" s="7"/>
      <c r="F1" s="7"/>
      <c r="G1" s="7"/>
      <c r="H1" s="7"/>
      <c r="I1" s="7"/>
      <c r="J1" s="7"/>
      <c r="K1" s="7"/>
    </row>
    <row r="2" spans="1:11" ht="14.45" x14ac:dyDescent="0.3">
      <c r="A2" s="80" t="s">
        <v>11</v>
      </c>
      <c r="B2" s="80">
        <v>2017</v>
      </c>
      <c r="C2" s="80" t="s">
        <v>147</v>
      </c>
    </row>
    <row r="3" spans="1:11" ht="14.45" x14ac:dyDescent="0.3">
      <c r="A3" s="95" t="s">
        <v>9</v>
      </c>
      <c r="B3" s="54">
        <v>11815</v>
      </c>
      <c r="C3" s="205">
        <f>B3/SUM($B$3:$B$6)</f>
        <v>0.22428292108809963</v>
      </c>
    </row>
    <row r="4" spans="1:11" ht="14.45" x14ac:dyDescent="0.3">
      <c r="A4" s="96" t="s">
        <v>10</v>
      </c>
      <c r="B4" s="54">
        <v>11287</v>
      </c>
      <c r="C4" s="205">
        <f t="shared" ref="C4:C6" si="0">B4/SUM($B$3:$B$6)</f>
        <v>0.21425995178344312</v>
      </c>
    </row>
    <row r="5" spans="1:11" ht="14.45" x14ac:dyDescent="0.3">
      <c r="A5" s="264" t="s">
        <v>1085</v>
      </c>
      <c r="B5" s="54">
        <v>3707</v>
      </c>
      <c r="C5" s="205">
        <f t="shared" si="0"/>
        <v>7.0369596993109212E-2</v>
      </c>
    </row>
    <row r="6" spans="1:11" ht="14.45" x14ac:dyDescent="0.3">
      <c r="A6" s="99" t="s">
        <v>12</v>
      </c>
      <c r="B6" s="206">
        <f>52679-SUM(B3:B5)</f>
        <v>25870</v>
      </c>
      <c r="C6" s="205">
        <f t="shared" si="0"/>
        <v>0.49108753013534806</v>
      </c>
    </row>
    <row r="7" spans="1:11" ht="14.45" x14ac:dyDescent="0.3">
      <c r="A7" s="30" t="s">
        <v>189</v>
      </c>
    </row>
  </sheetData>
  <mergeCells count="1">
    <mergeCell ref="A1:C1"/>
  </mergeCells>
  <pageMargins left="0.7" right="0.7" top="0.75" bottom="0.75" header="0.3" footer="0.3"/>
  <pageSetup orientation="portrait" r:id="rId1"/>
  <ignoredErrors>
    <ignoredError sqref="B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50</vt:i4>
      </vt:variant>
    </vt:vector>
  </HeadingPairs>
  <TitlesOfParts>
    <vt:vector size="50" baseType="lpstr">
      <vt:lpstr>Table of Contents</vt:lpstr>
      <vt:lpstr>Fig 1</vt:lpstr>
      <vt:lpstr>Fig 2</vt:lpstr>
      <vt:lpstr>Table 1</vt:lpstr>
      <vt:lpstr>Fig 3</vt:lpstr>
      <vt:lpstr>Table 2</vt:lpstr>
      <vt:lpstr>Map 1</vt:lpstr>
      <vt:lpstr>Fig 4</vt:lpstr>
      <vt:lpstr>Fig 5</vt:lpstr>
      <vt:lpstr>Fig 6</vt:lpstr>
      <vt:lpstr>Fig 7</vt:lpstr>
      <vt:lpstr>Fig 8</vt:lpstr>
      <vt:lpstr>Table 3</vt:lpstr>
      <vt:lpstr>Table 4</vt:lpstr>
      <vt:lpstr>Fig 9a</vt:lpstr>
      <vt:lpstr>Fig 9b</vt:lpstr>
      <vt:lpstr>Map 2</vt:lpstr>
      <vt:lpstr>Fig 10</vt:lpstr>
      <vt:lpstr>Table 5</vt:lpstr>
      <vt:lpstr>Fig 11a</vt:lpstr>
      <vt:lpstr>Fig 11b</vt:lpstr>
      <vt:lpstr>Table 6</vt:lpstr>
      <vt:lpstr>Fig 11c</vt:lpstr>
      <vt:lpstr>Map 3</vt:lpstr>
      <vt:lpstr>Fig 12</vt:lpstr>
      <vt:lpstr>Table 7</vt:lpstr>
      <vt:lpstr>Table 8</vt:lpstr>
      <vt:lpstr>Fig 13</vt:lpstr>
      <vt:lpstr>Table 9</vt:lpstr>
      <vt:lpstr>Table 10</vt:lpstr>
      <vt:lpstr>Map 4</vt:lpstr>
      <vt:lpstr>Fig 14</vt:lpstr>
      <vt:lpstr>Table 11</vt:lpstr>
      <vt:lpstr>Fig 15</vt:lpstr>
      <vt:lpstr>Fig 16</vt:lpstr>
      <vt:lpstr>Fig 17</vt:lpstr>
      <vt:lpstr>Table 12</vt:lpstr>
      <vt:lpstr>Fig 18</vt:lpstr>
      <vt:lpstr>Fig 19</vt:lpstr>
      <vt:lpstr>Fig 20</vt:lpstr>
      <vt:lpstr>Map 5</vt:lpstr>
      <vt:lpstr>Table 13</vt:lpstr>
      <vt:lpstr>Fig 21</vt:lpstr>
      <vt:lpstr>Table 14</vt:lpstr>
      <vt:lpstr>Table 15</vt:lpstr>
      <vt:lpstr>Map 6</vt:lpstr>
      <vt:lpstr>Map 7</vt:lpstr>
      <vt:lpstr>Ref A</vt:lpstr>
      <vt:lpstr>Ref B</vt:lpstr>
      <vt:lpstr>Ref C</vt:lpstr>
    </vt:vector>
  </TitlesOfParts>
  <Company>DHS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Steinmetz, Cory</dc:creator>
  <cp:lastModifiedBy>Lynne M Cotter</cp:lastModifiedBy>
  <cp:lastPrinted>2018-11-20T20:29:01Z</cp:lastPrinted>
  <dcterms:created xsi:type="dcterms:W3CDTF">2017-10-05T21:26:11Z</dcterms:created>
  <dcterms:modified xsi:type="dcterms:W3CDTF">2019-05-01T21:04:36Z</dcterms:modified>
</cp:coreProperties>
</file>