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Drupal Deployment 10-2018\"/>
    </mc:Choice>
  </mc:AlternateContent>
  <bookViews>
    <workbookView xWindow="0" yWindow="0" windowWidth="28800" windowHeight="12990" firstSheet="1"/>
  </bookViews>
  <sheets>
    <sheet name="Table of Contents" sheetId="56" r:id="rId1"/>
    <sheet name="Fig 1" sheetId="1" r:id="rId2"/>
    <sheet name="Fig 2" sheetId="4" r:id="rId3"/>
    <sheet name="Table 1" sheetId="24" r:id="rId4"/>
    <sheet name="Fig 3" sheetId="5" r:id="rId5"/>
    <sheet name="Leading Causes of Death" sheetId="45" r:id="rId6"/>
    <sheet name="Map 1" sheetId="51" r:id="rId7"/>
    <sheet name="Fig 4" sheetId="6" r:id="rId8"/>
    <sheet name="Table 2" sheetId="65" r:id="rId9"/>
    <sheet name="Fig 5" sheetId="46" r:id="rId10"/>
    <sheet name="Fig 6" sheetId="52" r:id="rId11"/>
    <sheet name="Fig 7" sheetId="66" r:id="rId12"/>
    <sheet name="Table 3" sheetId="61" r:id="rId13"/>
    <sheet name="Fig 8" sheetId="10" r:id="rId14"/>
    <sheet name="Fig 9" sheetId="67" r:id="rId15"/>
    <sheet name="Fig 10" sheetId="27" r:id="rId16"/>
    <sheet name="Fig 11" sheetId="12" r:id="rId17"/>
    <sheet name="Fig 12" sheetId="68" r:id="rId18"/>
    <sheet name="Fig 13" sheetId="69" r:id="rId19"/>
    <sheet name="Fig 14" sheetId="14" r:id="rId20"/>
    <sheet name="Fig 15" sheetId="42" r:id="rId21"/>
    <sheet name="Fig 16" sheetId="64" r:id="rId22"/>
    <sheet name="Fig 17" sheetId="44" r:id="rId23"/>
    <sheet name="Table 4" sheetId="36" r:id="rId24"/>
    <sheet name="Fig 18" sheetId="73" r:id="rId25"/>
    <sheet name="Table 5" sheetId="35" r:id="rId26"/>
    <sheet name="Fig 19" sheetId="70" r:id="rId27"/>
    <sheet name="Fig 20" sheetId="71" r:id="rId28"/>
    <sheet name="Table 6" sheetId="34" r:id="rId29"/>
    <sheet name="Fig 21" sheetId="72" r:id="rId30"/>
    <sheet name="Map 2" sheetId="32" r:id="rId31"/>
    <sheet name="Map 3" sheetId="33" r:id="rId32"/>
    <sheet name="Appendix A" sheetId="26" r:id="rId33"/>
    <sheet name="Appendix B" sheetId="28" r:id="rId34"/>
    <sheet name="Appendix C" sheetId="41" r:id="rId35"/>
    <sheet name="Appendix D" sheetId="29" r:id="rId36"/>
    <sheet name="Appendix E" sheetId="39" r:id="rId37"/>
    <sheet name="Appendix F" sheetId="30" r:id="rId38"/>
    <sheet name="Appendix G" sheetId="74" r:id="rId39"/>
    <sheet name="Appendix H" sheetId="75" r:id="rId40"/>
    <sheet name="Appendix I" sheetId="47" r:id="rId41"/>
    <sheet name="Appendix J" sheetId="76" r:id="rId42"/>
    <sheet name="Appendix K" sheetId="49" r:id="rId43"/>
  </sheets>
  <definedNames>
    <definedName name="_xlnm._FilterDatabase" localSheetId="33" hidden="1">'Appendix B'!$A$2:$D$2</definedName>
    <definedName name="_xlnm._FilterDatabase" localSheetId="35" hidden="1">'Appendix D'!$A$2:$D$2</definedName>
    <definedName name="_xlnm._FilterDatabase" localSheetId="37" hidden="1">'Appendix F'!$A$2:$E$76</definedName>
    <definedName name="_xlnm._FilterDatabase" localSheetId="39" hidden="1">'Appendix H'!$A$3:$T$75</definedName>
    <definedName name="_xlnm._FilterDatabase" localSheetId="30" hidden="1">'Map 2'!$A$2:$E$2</definedName>
    <definedName name="_xlnm._FilterDatabase" localSheetId="31" hidden="1">'Map 3'!$A$2:$E$2</definedName>
    <definedName name="ageTRENDS5cat" localSheetId="39">#REF!</definedName>
    <definedName name="ageTRENDS5cat" localSheetId="11">#REF!</definedName>
    <definedName name="ageTRENDS5cat">#REF!</definedName>
  </definedNames>
  <calcPr calcId="162913"/>
</workbook>
</file>

<file path=xl/calcChain.xml><?xml version="1.0" encoding="utf-8"?>
<calcChain xmlns="http://schemas.openxmlformats.org/spreadsheetml/2006/main">
  <c r="D13" i="66" l="1"/>
  <c r="E3" i="76" l="1"/>
  <c r="E18" i="49" l="1"/>
  <c r="E10" i="49"/>
  <c r="E6" i="49"/>
  <c r="F20" i="49"/>
  <c r="G17" i="49" s="1"/>
  <c r="D20" i="49"/>
  <c r="E17" i="49" s="1"/>
  <c r="B20" i="49"/>
  <c r="C8" i="49" s="1"/>
  <c r="L4" i="69"/>
  <c r="L5" i="69"/>
  <c r="L6" i="69"/>
  <c r="L7" i="69"/>
  <c r="L3" i="69"/>
  <c r="B10" i="68"/>
  <c r="D12" i="66"/>
  <c r="D11" i="66"/>
  <c r="D10" i="66"/>
  <c r="D9" i="66"/>
  <c r="D8" i="66"/>
  <c r="D7" i="66"/>
  <c r="D6" i="66"/>
  <c r="D5" i="66"/>
  <c r="D4" i="66"/>
  <c r="G11" i="49" l="1"/>
  <c r="G6" i="49"/>
  <c r="G14" i="49"/>
  <c r="G7" i="49"/>
  <c r="G15" i="49"/>
  <c r="E14" i="49"/>
  <c r="G10" i="49"/>
  <c r="G18" i="49"/>
  <c r="G19" i="49"/>
  <c r="C19" i="49"/>
  <c r="C15" i="49"/>
  <c r="C11" i="49"/>
  <c r="C7" i="49"/>
  <c r="C18" i="49"/>
  <c r="C14" i="49"/>
  <c r="C10" i="49"/>
  <c r="C6" i="49"/>
  <c r="E7" i="49"/>
  <c r="E11" i="49"/>
  <c r="E15" i="49"/>
  <c r="E19" i="49"/>
  <c r="C17" i="49"/>
  <c r="C13" i="49"/>
  <c r="C9" i="49"/>
  <c r="C5" i="49"/>
  <c r="E8" i="49"/>
  <c r="E12" i="49"/>
  <c r="E16" i="49"/>
  <c r="E4" i="49"/>
  <c r="G8" i="49"/>
  <c r="G12" i="49"/>
  <c r="G16" i="49"/>
  <c r="G4" i="49"/>
  <c r="C4" i="49"/>
  <c r="C16" i="49"/>
  <c r="C12" i="49"/>
  <c r="E5" i="49"/>
  <c r="E9" i="49"/>
  <c r="E13" i="49"/>
  <c r="G5" i="49"/>
  <c r="G9" i="49"/>
  <c r="G13" i="49"/>
  <c r="L4" i="6"/>
  <c r="L5" i="6"/>
  <c r="L6" i="6"/>
  <c r="L7" i="6"/>
  <c r="L8" i="6"/>
  <c r="L9" i="6"/>
  <c r="L10" i="6"/>
  <c r="L11" i="6"/>
  <c r="L12" i="6"/>
  <c r="L3" i="6"/>
  <c r="F5" i="27" l="1"/>
  <c r="F6" i="27"/>
  <c r="F7" i="27"/>
  <c r="F8" i="27"/>
  <c r="F4" i="27"/>
  <c r="D9" i="27"/>
  <c r="E7" i="27" s="1"/>
  <c r="B9" i="27"/>
  <c r="C20" i="26"/>
  <c r="C21" i="26"/>
  <c r="C22" i="26"/>
  <c r="C23" i="26"/>
  <c r="C19" i="26"/>
  <c r="C14" i="26"/>
  <c r="C15" i="26"/>
  <c r="C16" i="26"/>
  <c r="C17" i="26"/>
  <c r="C13" i="26"/>
  <c r="C20" i="41"/>
  <c r="C21" i="41"/>
  <c r="C22" i="41"/>
  <c r="C23" i="41"/>
  <c r="C19" i="41"/>
  <c r="C14" i="41"/>
  <c r="C15" i="41"/>
  <c r="C16" i="41"/>
  <c r="C17" i="41"/>
  <c r="C13" i="41"/>
  <c r="C11" i="41"/>
  <c r="C10" i="41"/>
  <c r="C5" i="41"/>
  <c r="C6" i="41"/>
  <c r="C7" i="41"/>
  <c r="C8" i="41"/>
  <c r="C4" i="41"/>
  <c r="C11" i="26"/>
  <c r="C10" i="26"/>
  <c r="C5" i="26"/>
  <c r="C6" i="26"/>
  <c r="C7" i="26"/>
  <c r="C8" i="26"/>
  <c r="C4" i="26"/>
  <c r="E6" i="27" l="1"/>
  <c r="E8" i="27"/>
  <c r="E4" i="27"/>
  <c r="F9" i="27"/>
  <c r="G5" i="27" s="1"/>
  <c r="G6" i="27"/>
  <c r="G4" i="27"/>
  <c r="B28" i="36"/>
  <c r="C28" i="36"/>
  <c r="D28" i="36"/>
  <c r="G7" i="27" l="1"/>
  <c r="E28" i="36"/>
  <c r="G8" i="27"/>
  <c r="J38" i="34"/>
  <c r="H38" i="34"/>
  <c r="F38" i="34"/>
  <c r="D38" i="34"/>
  <c r="B38" i="34"/>
  <c r="G30" i="34"/>
  <c r="G26" i="34"/>
  <c r="E27" i="34"/>
  <c r="C28" i="34"/>
  <c r="C36" i="34"/>
  <c r="C32" i="34"/>
  <c r="G36" i="34"/>
  <c r="G32" i="34"/>
  <c r="K36" i="34"/>
  <c r="K35" i="34"/>
  <c r="K32" i="34"/>
  <c r="K30" i="34"/>
  <c r="K26" i="34"/>
  <c r="L37" i="34"/>
  <c r="K37" i="34" s="1"/>
  <c r="L36" i="34"/>
  <c r="E36" i="34" s="1"/>
  <c r="L35" i="34"/>
  <c r="C35" i="34" s="1"/>
  <c r="L34" i="34"/>
  <c r="K34" i="34" s="1"/>
  <c r="L33" i="34"/>
  <c r="E33" i="34" s="1"/>
  <c r="L32" i="34"/>
  <c r="L30" i="34"/>
  <c r="E30" i="34" s="1"/>
  <c r="L29" i="34"/>
  <c r="G29" i="34" s="1"/>
  <c r="L28" i="34"/>
  <c r="I28" i="34" s="1"/>
  <c r="L27" i="34"/>
  <c r="C27" i="34" s="1"/>
  <c r="L26" i="34"/>
  <c r="E26" i="34" s="1"/>
  <c r="C24" i="34"/>
  <c r="E24" i="34"/>
  <c r="G24" i="34"/>
  <c r="G21" i="34"/>
  <c r="I24" i="34"/>
  <c r="I21" i="34"/>
  <c r="K24" i="34"/>
  <c r="K21" i="34"/>
  <c r="K19" i="34"/>
  <c r="C19" i="34"/>
  <c r="L24" i="34"/>
  <c r="L23" i="34"/>
  <c r="C23" i="34" s="1"/>
  <c r="L22" i="34"/>
  <c r="C22" i="34" s="1"/>
  <c r="L21" i="34"/>
  <c r="C21" i="34" s="1"/>
  <c r="L19" i="34"/>
  <c r="I19" i="34" s="1"/>
  <c r="L18" i="34"/>
  <c r="K18" i="34" s="1"/>
  <c r="L15" i="34"/>
  <c r="I15" i="34" s="1"/>
  <c r="L17" i="34"/>
  <c r="I17" i="34" s="1"/>
  <c r="L14" i="34"/>
  <c r="I14" i="34" s="1"/>
  <c r="L16" i="34"/>
  <c r="K16" i="34" s="1"/>
  <c r="K11" i="34"/>
  <c r="I11" i="34"/>
  <c r="G12" i="34"/>
  <c r="E11" i="34"/>
  <c r="C12" i="34"/>
  <c r="L11" i="34"/>
  <c r="G11" i="34" s="1"/>
  <c r="L12" i="34"/>
  <c r="K12" i="34" s="1"/>
  <c r="L9" i="34"/>
  <c r="K9" i="34" s="1"/>
  <c r="L6" i="34"/>
  <c r="I6" i="34" s="1"/>
  <c r="L7" i="34"/>
  <c r="G7" i="34" s="1"/>
  <c r="L8" i="34"/>
  <c r="E8" i="34" s="1"/>
  <c r="L5" i="34"/>
  <c r="K5" i="34" s="1"/>
  <c r="E14" i="35"/>
  <c r="E20" i="35"/>
  <c r="E8" i="35"/>
  <c r="E12" i="35"/>
  <c r="E11" i="35"/>
  <c r="E10" i="35"/>
  <c r="E9" i="35"/>
  <c r="E23" i="36"/>
  <c r="E27" i="36"/>
  <c r="E26" i="36"/>
  <c r="E25" i="36"/>
  <c r="E24" i="36"/>
  <c r="E14" i="36"/>
  <c r="E15" i="36"/>
  <c r="I29" i="34" l="1"/>
  <c r="G14" i="34"/>
  <c r="E21" i="34"/>
  <c r="K27" i="34"/>
  <c r="I35" i="34"/>
  <c r="G33" i="34"/>
  <c r="G37" i="34"/>
  <c r="E35" i="34"/>
  <c r="C33" i="34"/>
  <c r="C37" i="34"/>
  <c r="C29" i="34"/>
  <c r="E28" i="34"/>
  <c r="G27" i="34"/>
  <c r="I26" i="34"/>
  <c r="I30" i="34"/>
  <c r="E34" i="34"/>
  <c r="E12" i="34"/>
  <c r="I12" i="34"/>
  <c r="G19" i="34"/>
  <c r="K22" i="34"/>
  <c r="I22" i="34"/>
  <c r="G22" i="34"/>
  <c r="E22" i="34"/>
  <c r="L38" i="34"/>
  <c r="I38" i="34" s="1"/>
  <c r="K28" i="34"/>
  <c r="K33" i="34"/>
  <c r="I32" i="34"/>
  <c r="I36" i="34"/>
  <c r="G34" i="34"/>
  <c r="E32" i="34"/>
  <c r="C34" i="34"/>
  <c r="C26" i="34"/>
  <c r="C30" i="34"/>
  <c r="E29" i="34"/>
  <c r="G28" i="34"/>
  <c r="I27" i="34"/>
  <c r="I34" i="34"/>
  <c r="C11" i="34"/>
  <c r="C14" i="34"/>
  <c r="K14" i="34"/>
  <c r="K23" i="34"/>
  <c r="I23" i="34"/>
  <c r="G23" i="34"/>
  <c r="E23" i="34"/>
  <c r="K29" i="34"/>
  <c r="I33" i="34"/>
  <c r="I37" i="34"/>
  <c r="G35" i="34"/>
  <c r="E37" i="34"/>
  <c r="C17" i="34"/>
  <c r="E16" i="34"/>
  <c r="E18" i="34"/>
  <c r="G17" i="34"/>
  <c r="I16" i="34"/>
  <c r="I18" i="34"/>
  <c r="K17" i="34"/>
  <c r="C15" i="34"/>
  <c r="E14" i="34"/>
  <c r="E19" i="34"/>
  <c r="G15" i="34"/>
  <c r="K15" i="34"/>
  <c r="E15" i="34"/>
  <c r="C16" i="34"/>
  <c r="C18" i="34"/>
  <c r="E17" i="34"/>
  <c r="G16" i="34"/>
  <c r="G18" i="34"/>
  <c r="C9" i="34"/>
  <c r="E5" i="34"/>
  <c r="G8" i="34"/>
  <c r="C8" i="34"/>
  <c r="E9" i="34"/>
  <c r="I7" i="34"/>
  <c r="K6" i="34"/>
  <c r="E6" i="34"/>
  <c r="G5" i="34"/>
  <c r="G9" i="34"/>
  <c r="I8" i="34"/>
  <c r="K7" i="34"/>
  <c r="C7" i="34"/>
  <c r="E7" i="34"/>
  <c r="G6" i="34"/>
  <c r="I5" i="34"/>
  <c r="I9" i="34"/>
  <c r="K8" i="34"/>
  <c r="C5" i="34"/>
  <c r="C6" i="34"/>
  <c r="C38" i="34" l="1"/>
  <c r="K38" i="34"/>
  <c r="G38" i="34"/>
  <c r="E38" i="34"/>
  <c r="K10" i="44"/>
  <c r="K9" i="42"/>
  <c r="C20" i="39"/>
  <c r="C21" i="39"/>
  <c r="C22" i="39"/>
  <c r="C23" i="39"/>
  <c r="C19" i="39"/>
  <c r="C11" i="39"/>
  <c r="C10" i="39"/>
  <c r="C4" i="39"/>
  <c r="D5" i="46"/>
  <c r="D6" i="46"/>
  <c r="D4" i="46"/>
  <c r="C11" i="24" l="1"/>
  <c r="E16" i="35" l="1"/>
  <c r="E21" i="35"/>
  <c r="E19" i="35"/>
  <c r="E18" i="35"/>
  <c r="E15" i="35"/>
  <c r="E17" i="35"/>
  <c r="E6" i="35"/>
  <c r="E5" i="35"/>
  <c r="E4" i="35"/>
  <c r="E10" i="36"/>
  <c r="E12" i="36"/>
  <c r="E11" i="36"/>
  <c r="E17" i="36"/>
  <c r="E19" i="36"/>
  <c r="E20" i="36"/>
  <c r="E18" i="36"/>
  <c r="E21" i="36"/>
  <c r="E5" i="36"/>
  <c r="E6" i="36"/>
  <c r="E7" i="36"/>
  <c r="E8" i="36"/>
  <c r="E4" i="36"/>
  <c r="C5" i="39" l="1"/>
  <c r="C6" i="39"/>
  <c r="C7" i="39"/>
  <c r="C8" i="39"/>
  <c r="E5" i="27"/>
  <c r="C5" i="27"/>
  <c r="C6" i="27"/>
  <c r="C7" i="27"/>
  <c r="C8" i="27"/>
  <c r="C4" i="27"/>
  <c r="C19" i="24" l="1"/>
  <c r="C13" i="24"/>
  <c r="C14" i="24"/>
  <c r="C16" i="24"/>
  <c r="C15" i="24"/>
  <c r="C17" i="24"/>
  <c r="C20" i="24"/>
  <c r="C21" i="24"/>
  <c r="C22" i="24"/>
  <c r="C23" i="24"/>
  <c r="C5" i="24"/>
  <c r="C6" i="24"/>
  <c r="C7" i="24"/>
  <c r="C8" i="24"/>
  <c r="C4" i="24"/>
  <c r="C10" i="24"/>
</calcChain>
</file>

<file path=xl/sharedStrings.xml><?xml version="1.0" encoding="utf-8"?>
<sst xmlns="http://schemas.openxmlformats.org/spreadsheetml/2006/main" count="2983" uniqueCount="1301">
  <si>
    <t>Figure 1. Age-adjusted mortality rates for the United States and Wisconsin</t>
  </si>
  <si>
    <t>WI rate</t>
  </si>
  <si>
    <t>WI total</t>
  </si>
  <si>
    <t>Figure 3. Age-adjusted mortality rates by race/ethnicity</t>
  </si>
  <si>
    <t>Hispanic</t>
  </si>
  <si>
    <t>Race/ethnicity</t>
  </si>
  <si>
    <t>Non-Hispanic African American</t>
  </si>
  <si>
    <t>Non-Hispanic Native American</t>
  </si>
  <si>
    <t>Non-Hispanic White</t>
  </si>
  <si>
    <t xml:space="preserve">Heart 
disease </t>
  </si>
  <si>
    <t>Cancer</t>
  </si>
  <si>
    <t>Cause</t>
  </si>
  <si>
    <t>Population</t>
  </si>
  <si>
    <t>Female</t>
  </si>
  <si>
    <t>Male</t>
  </si>
  <si>
    <t>U.S. rate</t>
  </si>
  <si>
    <t>Lung/Trachea</t>
  </si>
  <si>
    <t>Colon/Rectum/Anal</t>
  </si>
  <si>
    <t>Gall Bladder/Pancreas</t>
  </si>
  <si>
    <t>Poisoning</t>
  </si>
  <si>
    <t>Unknown</t>
  </si>
  <si>
    <t>Demographics</t>
  </si>
  <si>
    <t>Total Deaths</t>
  </si>
  <si>
    <t>Age-adjusted rate per 100,000 population</t>
  </si>
  <si>
    <t xml:space="preserve">   Less than 5</t>
  </si>
  <si>
    <t xml:space="preserve">   5 to 17</t>
  </si>
  <si>
    <t xml:space="preserve">   18 to 25</t>
  </si>
  <si>
    <t xml:space="preserve">   26 to 64</t>
  </si>
  <si>
    <t xml:space="preserve">   65 and older</t>
  </si>
  <si>
    <t>Sex</t>
  </si>
  <si>
    <t xml:space="preserve">   Female</t>
  </si>
  <si>
    <t xml:space="preserve">   Male</t>
  </si>
  <si>
    <t>Race/Ethnicity</t>
  </si>
  <si>
    <t xml:space="preserve">   Non-Hispanic White</t>
  </si>
  <si>
    <t xml:space="preserve">   Hispanic</t>
  </si>
  <si>
    <t>DHS Region</t>
  </si>
  <si>
    <t xml:space="preserve">   Northeastern</t>
  </si>
  <si>
    <t xml:space="preserve">   Northern</t>
  </si>
  <si>
    <t xml:space="preserve">   Southeastern</t>
  </si>
  <si>
    <t xml:space="preserve">   Southern</t>
  </si>
  <si>
    <t xml:space="preserve">   Western</t>
  </si>
  <si>
    <t>Percent of Deaths</t>
  </si>
  <si>
    <t xml:space="preserve">   Non-Hispanic Native American</t>
  </si>
  <si>
    <t xml:space="preserve">   Non-Hispanic African American</t>
  </si>
  <si>
    <t>ADAMS</t>
  </si>
  <si>
    <t>ASHLAND</t>
  </si>
  <si>
    <t>BARRON</t>
  </si>
  <si>
    <t>BROWN</t>
  </si>
  <si>
    <t>BUFFALO</t>
  </si>
  <si>
    <t>CALUMET</t>
  </si>
  <si>
    <t>CHIPPEWA</t>
  </si>
  <si>
    <t>COLUMBIA</t>
  </si>
  <si>
    <t>CRAWFORD</t>
  </si>
  <si>
    <t>DANE</t>
  </si>
  <si>
    <t>DODGE</t>
  </si>
  <si>
    <t>DOOR</t>
  </si>
  <si>
    <t>DOUGLAS</t>
  </si>
  <si>
    <t>DUNN</t>
  </si>
  <si>
    <t>EAU CLAIRE</t>
  </si>
  <si>
    <t>FOND DU LAC</t>
  </si>
  <si>
    <t>GRANT</t>
  </si>
  <si>
    <t>GREEN</t>
  </si>
  <si>
    <t>GREEN LAKE</t>
  </si>
  <si>
    <t>IOWA</t>
  </si>
  <si>
    <t>JACKSON</t>
  </si>
  <si>
    <t>JEFFERSON</t>
  </si>
  <si>
    <t>JUNEAU</t>
  </si>
  <si>
    <t>KENOSHA</t>
  </si>
  <si>
    <t>KEWAUNEE</t>
  </si>
  <si>
    <t>LA CROSSE</t>
  </si>
  <si>
    <t>LANGLADE</t>
  </si>
  <si>
    <t>LINCOLN</t>
  </si>
  <si>
    <t>MANITOWOC</t>
  </si>
  <si>
    <t>MARATHON</t>
  </si>
  <si>
    <t>MARINETTE</t>
  </si>
  <si>
    <t>MENOMINEE</t>
  </si>
  <si>
    <t>MILWAUKEE</t>
  </si>
  <si>
    <t>MONROE</t>
  </si>
  <si>
    <t>OCONTO</t>
  </si>
  <si>
    <t>ONEIDA</t>
  </si>
  <si>
    <t>OUTAGAMIE</t>
  </si>
  <si>
    <t>OZAUKEE</t>
  </si>
  <si>
    <t>PIERCE</t>
  </si>
  <si>
    <t>POLK</t>
  </si>
  <si>
    <t>PORTAGE</t>
  </si>
  <si>
    <t>RACINE</t>
  </si>
  <si>
    <t>RICHLAND</t>
  </si>
  <si>
    <t>ROCK</t>
  </si>
  <si>
    <t>RUSK</t>
  </si>
  <si>
    <t>SAUK</t>
  </si>
  <si>
    <t>SAWYER</t>
  </si>
  <si>
    <t>SHAWANO</t>
  </si>
  <si>
    <t>SHEBOYGAN</t>
  </si>
  <si>
    <t>TAYLOR</t>
  </si>
  <si>
    <t>TREMPEALEAU</t>
  </si>
  <si>
    <t>VERNON</t>
  </si>
  <si>
    <t>VILAS</t>
  </si>
  <si>
    <t>WALWORTH</t>
  </si>
  <si>
    <t>WASHBURN</t>
  </si>
  <si>
    <t>WASHINGTON</t>
  </si>
  <si>
    <t>WAUKESHA</t>
  </si>
  <si>
    <t>WAUPACA</t>
  </si>
  <si>
    <t>WINNEBAGO</t>
  </si>
  <si>
    <t>WOOD</t>
  </si>
  <si>
    <t>County code</t>
  </si>
  <si>
    <t>Number of deaths</t>
  </si>
  <si>
    <t xml:space="preserve">Total Deaths </t>
  </si>
  <si>
    <r>
      <t xml:space="preserve">Sex </t>
    </r>
    <r>
      <rPr>
        <sz val="11"/>
        <color rgb="FF000000"/>
        <rFont val="Calibri"/>
        <family val="2"/>
        <scheme val="minor"/>
      </rPr>
      <t>       </t>
    </r>
  </si>
  <si>
    <r>
      <t xml:space="preserve">Race/Ethnicity </t>
    </r>
    <r>
      <rPr>
        <sz val="11"/>
        <color rgb="FF000000"/>
        <rFont val="Calibri"/>
        <family val="2"/>
        <scheme val="minor"/>
      </rPr>
      <t>       </t>
    </r>
  </si>
  <si>
    <r>
      <t xml:space="preserve">DHS Region </t>
    </r>
    <r>
      <rPr>
        <sz val="11"/>
        <color rgb="FF000000"/>
        <rFont val="Calibri"/>
        <family val="2"/>
        <scheme val="minor"/>
      </rPr>
      <t>       </t>
    </r>
  </si>
  <si>
    <t>-</t>
  </si>
  <si>
    <t>Number of burials</t>
  </si>
  <si>
    <t>Percent burials (%)</t>
  </si>
  <si>
    <t>Number of cremations</t>
  </si>
  <si>
    <t>Percent cremations (%)</t>
  </si>
  <si>
    <t>Characteristic  </t>
  </si>
  <si>
    <t>Burial</t>
  </si>
  <si>
    <t>Cremation</t>
  </si>
  <si>
    <t>Donation</t>
  </si>
  <si>
    <t>Entombment</t>
  </si>
  <si>
    <t>Other</t>
  </si>
  <si>
    <t>Total</t>
  </si>
  <si>
    <t>N</t>
  </si>
  <si>
    <t>%</t>
  </si>
  <si>
    <r>
      <t xml:space="preserve">Sex </t>
    </r>
    <r>
      <rPr>
        <b/>
        <sz val="11"/>
        <color rgb="FF17365D"/>
        <rFont val="Calibri"/>
        <family val="2"/>
        <scheme val="minor"/>
      </rPr>
      <t>                     </t>
    </r>
  </si>
  <si>
    <r>
      <t xml:space="preserve">Race/Ethnicity </t>
    </r>
    <r>
      <rPr>
        <b/>
        <sz val="11"/>
        <color rgb="FF17365D"/>
        <rFont val="Calibri"/>
        <family val="2"/>
        <scheme val="minor"/>
      </rPr>
      <t>                     </t>
    </r>
  </si>
  <si>
    <r>
      <t xml:space="preserve">Education </t>
    </r>
    <r>
      <rPr>
        <b/>
        <sz val="11"/>
        <color rgb="FF17365D"/>
        <rFont val="Calibri"/>
        <family val="2"/>
        <scheme val="minor"/>
      </rPr>
      <t>                     </t>
    </r>
  </si>
  <si>
    <r>
      <t xml:space="preserve">Marital status </t>
    </r>
    <r>
      <rPr>
        <b/>
        <sz val="11"/>
        <color rgb="FF17365D"/>
        <rFont val="Calibri"/>
        <family val="2"/>
        <scheme val="minor"/>
      </rPr>
      <t>                     </t>
    </r>
  </si>
  <si>
    <r>
      <t xml:space="preserve">DHS Region </t>
    </r>
    <r>
      <rPr>
        <b/>
        <sz val="11"/>
        <color rgb="FF17365D"/>
        <rFont val="Calibri"/>
        <family val="2"/>
        <scheme val="minor"/>
      </rPr>
      <t>                     </t>
    </r>
  </si>
  <si>
    <t>Cause of Death</t>
  </si>
  <si>
    <t>No Autopsy</t>
  </si>
  <si>
    <t>Autopsy</t>
  </si>
  <si>
    <t>Percent</t>
  </si>
  <si>
    <t>By leading causes  </t>
  </si>
  <si>
    <t>By injury intent  </t>
  </si>
  <si>
    <t>By selected causes of injury  </t>
  </si>
  <si>
    <t>Fire/Flame</t>
  </si>
  <si>
    <t>Drowning</t>
  </si>
  <si>
    <t>Motor Vehicle Crash (MVC)</t>
  </si>
  <si>
    <t>Suffocation</t>
  </si>
  <si>
    <t>Fall</t>
  </si>
  <si>
    <t>All others</t>
  </si>
  <si>
    <t>Heart disease types</t>
  </si>
  <si>
    <t>Ischemic heart</t>
  </si>
  <si>
    <t>Hypertensive heart/renal</t>
  </si>
  <si>
    <t>Pulmonary heart</t>
  </si>
  <si>
    <t>Rheumatic heart</t>
  </si>
  <si>
    <t>Other types</t>
  </si>
  <si>
    <t>Total number of deaths</t>
  </si>
  <si>
    <t>&lt;5</t>
  </si>
  <si>
    <t>Liver</t>
  </si>
  <si>
    <t>Cause of injury</t>
  </si>
  <si>
    <t>Injury Location</t>
  </si>
  <si>
    <t>Multiple injuries</t>
  </si>
  <si>
    <t>Head/Neck</t>
  </si>
  <si>
    <t>Lower extremities</t>
  </si>
  <si>
    <t>Abdomen/Spine/Pelvis</t>
  </si>
  <si>
    <t>Upper extremities</t>
  </si>
  <si>
    <t>Other/Foreign/Frostbite</t>
  </si>
  <si>
    <t>Non-Hispanic Asian/Pacific Islander</t>
  </si>
  <si>
    <t xml:space="preserve">   Other</t>
  </si>
  <si>
    <t xml:space="preserve">   Unknown</t>
  </si>
  <si>
    <t xml:space="preserve">   Single</t>
  </si>
  <si>
    <t xml:space="preserve">   Married</t>
  </si>
  <si>
    <t xml:space="preserve">   Divorced</t>
  </si>
  <si>
    <t xml:space="preserve">   Widowed</t>
  </si>
  <si>
    <t xml:space="preserve">   25 to 64</t>
  </si>
  <si>
    <t>Source: Office of Health Informatics, Division of Public Health, Wisconsin Department of Health Services</t>
  </si>
  <si>
    <t xml:space="preserve">   Lower CI</t>
  </si>
  <si>
    <t xml:space="preserve">   Upper CI</t>
  </si>
  <si>
    <t xml:space="preserve">   Heart disease</t>
  </si>
  <si>
    <t xml:space="preserve">   Cancer</t>
  </si>
  <si>
    <t xml:space="preserve">   Unintentional injury</t>
  </si>
  <si>
    <t xml:space="preserve">   Assault (Homicide)</t>
  </si>
  <si>
    <t xml:space="preserve">   Undetermined</t>
  </si>
  <si>
    <t xml:space="preserve">   Self-inflicted (Suicide)</t>
  </si>
  <si>
    <t xml:space="preserve">   Legal/War</t>
  </si>
  <si>
    <t xml:space="preserve">   Poisoning</t>
  </si>
  <si>
    <t>Age-adjusted rate (per 10,000)</t>
  </si>
  <si>
    <t>Figure 2. Age-adjusted mortality rates by sex for the United States and Wisconsin</t>
  </si>
  <si>
    <t>Age</t>
  </si>
  <si>
    <t>Chest</t>
  </si>
  <si>
    <t>Crude mortality rate per 100,000 population</t>
  </si>
  <si>
    <t>Crude rate per 100,000 population</t>
  </si>
  <si>
    <t>All Ages</t>
  </si>
  <si>
    <t>*</t>
  </si>
  <si>
    <t>Age Group</t>
  </si>
  <si>
    <t>Total Number of Deaths</t>
  </si>
  <si>
    <t>Total Death Rate</t>
  </si>
  <si>
    <t>Male Number of Deaths</t>
  </si>
  <si>
    <t>Female Number of Deaths</t>
  </si>
  <si>
    <t>Female Death Rate per 100,000</t>
  </si>
  <si>
    <t>0-4</t>
  </si>
  <si>
    <t>5-9</t>
  </si>
  <si>
    <t>10-14</t>
  </si>
  <si>
    <t>15-17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</si>
  <si>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</si>
  <si>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</si>
  <si>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</si>
  <si>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</si>
  <si>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</si>
  <si>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</si>
  <si>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</si>
  <si>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</si>
  <si>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</si>
  <si>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</si>
  <si>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</si>
  <si>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</si>
  <si>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</si>
  <si>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</si>
  <si>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</si>
  <si>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</si>
  <si>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County</t>
  </si>
  <si>
    <t>Number of Deaths</t>
  </si>
  <si>
    <t>Estimated Population</t>
  </si>
  <si>
    <t>Crude Death Rate per 100,000</t>
  </si>
  <si>
    <t>Hispanic Ethnicity</t>
  </si>
  <si>
    <t>Number</t>
  </si>
  <si>
    <t>Minor Civil Division Residency (City, Village or Town) with population of 2,500 or more</t>
  </si>
  <si>
    <t>Race</t>
  </si>
  <si>
    <t>Non-Hispanic Ethnicity</t>
  </si>
  <si>
    <t>Unknown if Hispanic Ethnicity</t>
  </si>
  <si>
    <t>White</t>
  </si>
  <si>
    <t>Black/African American</t>
  </si>
  <si>
    <t>Filipino</t>
  </si>
  <si>
    <t>Guamanian or Chamorro</t>
  </si>
  <si>
    <t>Native Hawaiian</t>
  </si>
  <si>
    <t>Hmong</t>
  </si>
  <si>
    <t>Korean</t>
  </si>
  <si>
    <t>Laotian</t>
  </si>
  <si>
    <t>Asian Race Not Listed Previously</t>
  </si>
  <si>
    <t>Samoan</t>
  </si>
  <si>
    <t>Other Race</t>
  </si>
  <si>
    <t>Unknown Race</t>
  </si>
  <si>
    <t>American Indian/Alaska Native</t>
  </si>
  <si>
    <t>Japanese</t>
  </si>
  <si>
    <t>Chinese</t>
  </si>
  <si>
    <t>Vietnamese</t>
  </si>
  <si>
    <t>Total number of decedents*</t>
  </si>
  <si>
    <t>*Race categories are not mutually exclusive. Therefore, column counts may not sum to the total number of decedents or 100%.</t>
  </si>
  <si>
    <t xml:space="preserve">   Falls</t>
  </si>
  <si>
    <t xml:space="preserve">   WI total</t>
  </si>
  <si>
    <t xml:space="preserve">   WI rate</t>
  </si>
  <si>
    <t xml:space="preserve">   U.S. rate</t>
  </si>
  <si>
    <t xml:space="preserve">   Motor vehicle crash</t>
  </si>
  <si>
    <t>(70.8 - 77.4)</t>
  </si>
  <si>
    <t>Rate</t>
  </si>
  <si>
    <t>SE</t>
  </si>
  <si>
    <t>Heart disease</t>
  </si>
  <si>
    <t>Rate: Age-adjusted mortality rate</t>
  </si>
  <si>
    <t>SE= Standard error</t>
  </si>
  <si>
    <t>95% CI</t>
  </si>
  <si>
    <t>14.3 - 18.3</t>
  </si>
  <si>
    <t>16.2 - 19.8</t>
  </si>
  <si>
    <t>15.6 - 19.4</t>
  </si>
  <si>
    <t>10.7 - 14.1</t>
  </si>
  <si>
    <t>12.3 - 15.9</t>
  </si>
  <si>
    <t>16.1 - 20.5</t>
  </si>
  <si>
    <t>15.3 - 19.3</t>
  </si>
  <si>
    <t>17.1 - 20.9</t>
  </si>
  <si>
    <t>12.4 - 15.6</t>
  </si>
  <si>
    <t>13.3 - 16.9</t>
  </si>
  <si>
    <t>12.7 - 16.3</t>
  </si>
  <si>
    <t>12.7 - 15.7</t>
  </si>
  <si>
    <t>12.9 - 16.9</t>
  </si>
  <si>
    <t>14 - 17.4</t>
  </si>
  <si>
    <t>15.5 - 18.7</t>
  </si>
  <si>
    <t>12.3 - 15.3</t>
  </si>
  <si>
    <t>15.1 - 18.7</t>
  </si>
  <si>
    <t>15.9 - 19.1</t>
  </si>
  <si>
    <t>13.4 - 16.2</t>
  </si>
  <si>
    <t>16 - 19.6</t>
  </si>
  <si>
    <t>16.5 - 20.3</t>
  </si>
  <si>
    <t>5 - 6.6</t>
  </si>
  <si>
    <t>5.1 - 6.7</t>
  </si>
  <si>
    <t>4.5 - 5.9</t>
  </si>
  <si>
    <t>2.6 - 4</t>
  </si>
  <si>
    <t>Education</t>
  </si>
  <si>
    <t>Graduate Degree</t>
  </si>
  <si>
    <t>High School Degree or Less</t>
  </si>
  <si>
    <t>Associates, Bachelor Degree or Some College</t>
  </si>
  <si>
    <t>Firearm</t>
  </si>
  <si>
    <t>Motor vehicle crash</t>
  </si>
  <si>
    <t>All Other</t>
  </si>
  <si>
    <t>Male Death Rate per 100,000</t>
  </si>
  <si>
    <t>Adams</t>
  </si>
  <si>
    <t>Ashland</t>
  </si>
  <si>
    <t>Barron</t>
  </si>
  <si>
    <t>Bayfield</t>
  </si>
  <si>
    <t>Brown</t>
  </si>
  <si>
    <t>Buffalo</t>
  </si>
  <si>
    <t>Burnett</t>
  </si>
  <si>
    <t>Calumet</t>
  </si>
  <si>
    <t>Chippewa</t>
  </si>
  <si>
    <t>Clark</t>
  </si>
  <si>
    <t>Columbia</t>
  </si>
  <si>
    <t>Crawford</t>
  </si>
  <si>
    <t>Dane</t>
  </si>
  <si>
    <t>Dodge</t>
  </si>
  <si>
    <t>Door</t>
  </si>
  <si>
    <t>Douglas</t>
  </si>
  <si>
    <t>Dunn</t>
  </si>
  <si>
    <t>Eau Claire</t>
  </si>
  <si>
    <t>Florence</t>
  </si>
  <si>
    <t>Fond du Lac</t>
  </si>
  <si>
    <t>Forest</t>
  </si>
  <si>
    <t>Grant</t>
  </si>
  <si>
    <t>Green</t>
  </si>
  <si>
    <t>Green Lake</t>
  </si>
  <si>
    <t>Iowa</t>
  </si>
  <si>
    <t>Iron</t>
  </si>
  <si>
    <t>Jackson</t>
  </si>
  <si>
    <t>Jefferson</t>
  </si>
  <si>
    <t>Juneau</t>
  </si>
  <si>
    <t>Kenosha</t>
  </si>
  <si>
    <t>Kewaunee</t>
  </si>
  <si>
    <t>La Crosse</t>
  </si>
  <si>
    <t>Lafayette</t>
  </si>
  <si>
    <t>Langlade</t>
  </si>
  <si>
    <t>Lincoln</t>
  </si>
  <si>
    <t>Manitowoc</t>
  </si>
  <si>
    <t>Marathon</t>
  </si>
  <si>
    <t>Marinette</t>
  </si>
  <si>
    <t>Marquette</t>
  </si>
  <si>
    <t>Menominee</t>
  </si>
  <si>
    <t>Milwaukee</t>
  </si>
  <si>
    <t>Monroe</t>
  </si>
  <si>
    <t>Oconto</t>
  </si>
  <si>
    <t>Oneida</t>
  </si>
  <si>
    <t>Outagamie</t>
  </si>
  <si>
    <t>Ozaukee</t>
  </si>
  <si>
    <t>Pepin</t>
  </si>
  <si>
    <t>Pierce</t>
  </si>
  <si>
    <t>Polk</t>
  </si>
  <si>
    <t>Portage</t>
  </si>
  <si>
    <t>Price</t>
  </si>
  <si>
    <t>Racine</t>
  </si>
  <si>
    <t>Richland</t>
  </si>
  <si>
    <t>Rock</t>
  </si>
  <si>
    <t>Rusk</t>
  </si>
  <si>
    <t>St. Croix</t>
  </si>
  <si>
    <t>Sauk</t>
  </si>
  <si>
    <t>Sawyer</t>
  </si>
  <si>
    <t>Shawano</t>
  </si>
  <si>
    <t>Sheboygan</t>
  </si>
  <si>
    <t>Taylor</t>
  </si>
  <si>
    <t>Trempealeau</t>
  </si>
  <si>
    <t>Vernon</t>
  </si>
  <si>
    <t>Vilas</t>
  </si>
  <si>
    <t>Walworth</t>
  </si>
  <si>
    <t>Washburn</t>
  </si>
  <si>
    <t>Washington</t>
  </si>
  <si>
    <t>Waukesha</t>
  </si>
  <si>
    <t>Waupaca</t>
  </si>
  <si>
    <t>Waushara</t>
  </si>
  <si>
    <t>Winnebago</t>
  </si>
  <si>
    <t>Wood</t>
  </si>
  <si>
    <t>N/A</t>
  </si>
  <si>
    <t>County Name</t>
  </si>
  <si>
    <t xml:space="preserve">Unintentional injury </t>
  </si>
  <si>
    <t>Figure 8. Age-adjusted rate of heart disease deaths for the United States and Wisconsin, per 100,000</t>
  </si>
  <si>
    <t>Table of Contents</t>
  </si>
  <si>
    <t>Figure 1. Age-Adjusted Mortality Rates for the U.S. and for Wisconsin</t>
  </si>
  <si>
    <t>Figure 2. Age-Adjusted Mortality Rates by Sex for the United States and Wisconsin</t>
  </si>
  <si>
    <t>Heart Disease</t>
  </si>
  <si>
    <t>Unintentional Injury</t>
  </si>
  <si>
    <t>U.S., State, Local, and Regional Mortality Information</t>
  </si>
  <si>
    <t>Disposition of Bodies: Autopsies, Burials, and Cremations</t>
  </si>
  <si>
    <t>Table 1. Number of deaths and age-adjusted rates by demographics, 2018</t>
  </si>
  <si>
    <t>Note: There were 50 deaths for whom race/ethnicity was unknown.</t>
  </si>
  <si>
    <t>Note: There were 15 deaths for which county of residence was unknown.</t>
  </si>
  <si>
    <t>723.9*</t>
  </si>
  <si>
    <t>* 2018 U.S. age-adjusted mortality rates are provisional from the National Center for Health Statistics, as of November 2019. Accessed online at https://www.cdc.gov/nchs/nvss/vsrr/mortality-dashboard.htm.</t>
  </si>
  <si>
    <t xml:space="preserve">* 2018 U.S. provisional age-adjusted mortality rates from the National Center for Health Statistics are not available stratified by sex, as of November 2018. </t>
  </si>
  <si>
    <t xml:space="preserve">Source: Office of Health Informatics, Division of Public Health, Wisconsin Department of Health Services. U.S. data from the National Center for Health Statistics. Accessed online at https://www.cdc.gov/nchs/data/nvsr/nvsr68/nvsr68_09_tables-508.pdf. </t>
  </si>
  <si>
    <t>Crude rate (per 10,000)</t>
  </si>
  <si>
    <t>(75.7 - 81.7)</t>
  </si>
  <si>
    <t>(94.2 - 102.4)</t>
  </si>
  <si>
    <t>(70.2 - 76.8)</t>
  </si>
  <si>
    <t>(65.4 - 72.2)</t>
  </si>
  <si>
    <t>(67.5 - 73.7)</t>
  </si>
  <si>
    <t>(60.9 - 67.9)</t>
  </si>
  <si>
    <t>(74.3 - 80.5)</t>
  </si>
  <si>
    <t>(65.2 - 72.2)</t>
  </si>
  <si>
    <t>(71.1 - 77.5)</t>
  </si>
  <si>
    <t>(74.7 - 80.9)</t>
  </si>
  <si>
    <t>(64.5 - 70.9)</t>
  </si>
  <si>
    <t>(59.4 - 65.4)</t>
  </si>
  <si>
    <t>(71.5 - 77.9)</t>
  </si>
  <si>
    <t>(56.5 - 63.3)</t>
  </si>
  <si>
    <t>(77.2 - 84.2)</t>
  </si>
  <si>
    <t>(69 - 76)</t>
  </si>
  <si>
    <t>(69.6 - 76)</t>
  </si>
  <si>
    <t>(78.2 - 84.2)</t>
  </si>
  <si>
    <t>(63.1 - 69.3)</t>
  </si>
  <si>
    <t>(83.7 - 89.9)</t>
  </si>
  <si>
    <t>(58.9 - 64.7)</t>
  </si>
  <si>
    <t>(71.6 - 78.6)</t>
  </si>
  <si>
    <t>(69.2 - 75.8)</t>
  </si>
  <si>
    <t>(56.9 - 63.3)</t>
  </si>
  <si>
    <t>(65.3 - 72.1)</t>
  </si>
  <si>
    <t>(68.4 - 74.2)</t>
  </si>
  <si>
    <t>(70 - 76.6)</t>
  </si>
  <si>
    <t>(67.9 - 73.9)</t>
  </si>
  <si>
    <t>(80 - 86.8)</t>
  </si>
  <si>
    <t>(58.9 - 64.9)</t>
  </si>
  <si>
    <t>(64.1 - 70.3)</t>
  </si>
  <si>
    <t>(66 - 72.2)</t>
  </si>
  <si>
    <t>(54.3 - 60.9)</t>
  </si>
  <si>
    <t>(64.8 - 71.8)</t>
  </si>
  <si>
    <t>(67.4 - 73.4)</t>
  </si>
  <si>
    <t>(68.4 - 75)</t>
  </si>
  <si>
    <t>(73.5 - 80.1)</t>
  </si>
  <si>
    <t>(80.8 - 88)</t>
  </si>
  <si>
    <t>(92.7 - 99.1)</t>
  </si>
  <si>
    <t>(83.6 - 90)</t>
  </si>
  <si>
    <t>(74 - 80.4)</t>
  </si>
  <si>
    <t>(68.6 - 75.2)</t>
  </si>
  <si>
    <t>(57.8 - 64.4)</t>
  </si>
  <si>
    <t>(56.7 - 63.3)</t>
  </si>
  <si>
    <t>(64.4 - 71)</t>
  </si>
  <si>
    <t>(58.7 - 64.7)</t>
  </si>
  <si>
    <t>(63.4 - 70)</t>
  </si>
  <si>
    <t>(73.7 - 80.1)</t>
  </si>
  <si>
    <t>(70.5 - 77.5)</t>
  </si>
  <si>
    <t>(77.2 - 83.6)</t>
  </si>
  <si>
    <t>(74.3 - 81.1)</t>
  </si>
  <si>
    <t>(68.1 - 74.7)</t>
  </si>
  <si>
    <t>(70.9 - 77.7)</t>
  </si>
  <si>
    <t>(75.7 - 82.3)</t>
  </si>
  <si>
    <t>(74.5 - 80.9)</t>
  </si>
  <si>
    <t>(69.1 - 75.5)</t>
  </si>
  <si>
    <t>(59.9 - 65.9)</t>
  </si>
  <si>
    <t>(71.1 - 77.7)</t>
  </si>
  <si>
    <t>(63.8 - 69.8)</t>
  </si>
  <si>
    <t>(74.8 - 81.2)</t>
  </si>
  <si>
    <t>(70.1 - 76.7)</t>
  </si>
  <si>
    <t>(65.5 - 72.3)</t>
  </si>
  <si>
    <t>(62.1 - 68.3)</t>
  </si>
  <si>
    <t>(60 - 66)</t>
  </si>
  <si>
    <t>(71.8 - 78)</t>
  </si>
  <si>
    <t>(70.4 - 76.6)</t>
  </si>
  <si>
    <t>(70.5 - 76.7)</t>
  </si>
  <si>
    <t>Map 1. Age-adjusted mortality (per 10,000) for all causes of death by county, 2018</t>
  </si>
  <si>
    <t>County name</t>
  </si>
  <si>
    <t>95% Confidence interval (for rate)</t>
  </si>
  <si>
    <t>Stroke</t>
  </si>
  <si>
    <t>Alzheimer</t>
  </si>
  <si>
    <t>Diabetes</t>
  </si>
  <si>
    <t>Trend</t>
  </si>
  <si>
    <t>Chronic lower respiratory</t>
  </si>
  <si>
    <t>Pneumonia and influenza</t>
  </si>
  <si>
    <t>Chronic liver disease</t>
  </si>
  <si>
    <t>Figure 4. Number of deaths by the ten leading causes of death</t>
  </si>
  <si>
    <t>Nephritis</t>
  </si>
  <si>
    <t>Percent change (2009 to 2018)</t>
  </si>
  <si>
    <t>* 2018 U.S. age-adjusted mortality rates are provisional from the National Center for Health Statistics, as of December 2019. Accessed online at https://www.cdc.gov/nchs/nvss/vsrr/mortality-dashboard.htm.</t>
  </si>
  <si>
    <t>48.0*</t>
  </si>
  <si>
    <t>5 - 6.4</t>
  </si>
  <si>
    <t>4.5 - 6.1</t>
  </si>
  <si>
    <t>3.1 - 4.5</t>
  </si>
  <si>
    <t>4.1 - 5.3</t>
  </si>
  <si>
    <t>6.2 - 7.6</t>
  </si>
  <si>
    <t>6.2 - 7.8</t>
  </si>
  <si>
    <t>3.6 - 5.8</t>
  </si>
  <si>
    <t>4 - 5.4</t>
  </si>
  <si>
    <t>6.6 - 8.6</t>
  </si>
  <si>
    <t>4 - 5.2</t>
  </si>
  <si>
    <t>5.6 - 7.4</t>
  </si>
  <si>
    <t>3.5 - 4.3</t>
  </si>
  <si>
    <t>6 - 7.6</t>
  </si>
  <si>
    <t>7.3 - 9.3</t>
  </si>
  <si>
    <t>5.4 - 6.8</t>
  </si>
  <si>
    <t>4.6 - 5.8</t>
  </si>
  <si>
    <t>2.5 - 3.5</t>
  </si>
  <si>
    <t>11.3 - 13.5</t>
  </si>
  <si>
    <t>7.2 - 8.8</t>
  </si>
  <si>
    <t>5.1 - 7.1</t>
  </si>
  <si>
    <t>3.2 - 4.4</t>
  </si>
  <si>
    <t>4.5 - 5.7</t>
  </si>
  <si>
    <t>3.2 - 4.2</t>
  </si>
  <si>
    <t>3.1 - 4.1</t>
  </si>
  <si>
    <t>7.6 - 9.2</t>
  </si>
  <si>
    <t>2.5 - 3.7</t>
  </si>
  <si>
    <t>5.6 - 6.8</t>
  </si>
  <si>
    <t>4.2 - 5.8</t>
  </si>
  <si>
    <t>3.9 - 5.5</t>
  </si>
  <si>
    <t>5.3 - 6.7</t>
  </si>
  <si>
    <t>4.8 - 6.8</t>
  </si>
  <si>
    <t>4.6 - 6.2</t>
  </si>
  <si>
    <t>3.7 - 4.7</t>
  </si>
  <si>
    <t>1.4 - 2.4</t>
  </si>
  <si>
    <t>1.5 - 3.1</t>
  </si>
  <si>
    <t>1.2 - 2.6</t>
  </si>
  <si>
    <t>1.1 - 2.3</t>
  </si>
  <si>
    <t xml:space="preserve">   Non-Hispanic Asian</t>
  </si>
  <si>
    <t xml:space="preserve">   Unintentional </t>
  </si>
  <si>
    <t>Mortality Rate per 100,000</t>
  </si>
  <si>
    <t>Rank</t>
  </si>
  <si>
    <t>Disease</t>
  </si>
  <si>
    <t>Count</t>
  </si>
  <si>
    <t>Parkinson</t>
  </si>
  <si>
    <t>Anemia</t>
  </si>
  <si>
    <t>Malignant neoplasm</t>
  </si>
  <si>
    <t>Septicemia</t>
  </si>
  <si>
    <t>Enterocolitis difficile</t>
  </si>
  <si>
    <t>Unintentional injury</t>
  </si>
  <si>
    <t>Hypertension</t>
  </si>
  <si>
    <t>Gall bladder</t>
  </si>
  <si>
    <t>Pneumonitis</t>
  </si>
  <si>
    <t>Complication care</t>
  </si>
  <si>
    <t>In situ neoplasm</t>
  </si>
  <si>
    <t>Peptic ulcer</t>
  </si>
  <si>
    <t>Aneurysm aorta</t>
  </si>
  <si>
    <t>Hernia</t>
  </si>
  <si>
    <t>Congenital</t>
  </si>
  <si>
    <t>Viral hepatitis</t>
  </si>
  <si>
    <t>Pneumonia/influenza</t>
  </si>
  <si>
    <t>Homicide</t>
  </si>
  <si>
    <t>HIV</t>
  </si>
  <si>
    <t>Perinatal disease</t>
  </si>
  <si>
    <t>Pneumoconiosis</t>
  </si>
  <si>
    <t>Nutritional deficiencies</t>
  </si>
  <si>
    <t>Appendix disease</t>
  </si>
  <si>
    <t>Suicide</t>
  </si>
  <si>
    <t>Atherosclerosis</t>
  </si>
  <si>
    <t>Pregnancy-related</t>
  </si>
  <si>
    <t>Table 3. Top 33 Causes of Death, 2018</t>
  </si>
  <si>
    <t>* 2018 U.S. age-adjusted mortality rates are provisional from the National Center for Health Statistics, as of December 2019</t>
  </si>
  <si>
    <t>149.8*</t>
  </si>
  <si>
    <t>*Ten individuals had unknown race/ethnicity</t>
  </si>
  <si>
    <t>18-25</t>
  </si>
  <si>
    <t>26-64</t>
  </si>
  <si>
    <t>65+</t>
  </si>
  <si>
    <t>Injury Type</t>
  </si>
  <si>
    <t>All</t>
  </si>
  <si>
    <t>Age Specific Death Rate (per 100,000)</t>
  </si>
  <si>
    <t>Figure 13. Percent , count, and rate of unintentional injury death by type of injury, age group, and sex, 2018</t>
  </si>
  <si>
    <t>Top 10 leading causes of death by age group, 2018</t>
  </si>
  <si>
    <t>Congenital malformations (78)</t>
  </si>
  <si>
    <t>Unintentional injuries (16)</t>
  </si>
  <si>
    <t>Unintentional injuries (21)</t>
  </si>
  <si>
    <t>Unintentional injuries (193)</t>
  </si>
  <si>
    <t>Unintentional injuries (435)</t>
  </si>
  <si>
    <t>Unintentional injuries (318)</t>
  </si>
  <si>
    <t>Cancer (617)</t>
  </si>
  <si>
    <t>Cancer (2024)</t>
  </si>
  <si>
    <t>Heart disease (10094)</t>
  </si>
  <si>
    <t>Heart disease (12053)</t>
  </si>
  <si>
    <t>Short gestation/LBW (69)</t>
  </si>
  <si>
    <t>Congenital (9)</t>
  </si>
  <si>
    <t>Cancer (13)</t>
  </si>
  <si>
    <t>Suicide (102)</t>
  </si>
  <si>
    <t>Suicide (167)</t>
  </si>
  <si>
    <t>Cancer (170)</t>
  </si>
  <si>
    <t>Heart disease (455)</t>
  </si>
  <si>
    <t>Heart disease (1274)</t>
  </si>
  <si>
    <t>Cancer (8563)</t>
  </si>
  <si>
    <t>Malignant neoplasm (11454)</t>
  </si>
  <si>
    <t>Maternal Prep. complication (25)</t>
  </si>
  <si>
    <t>Cancer (6)</t>
  </si>
  <si>
    <t>Congenital (11)</t>
  </si>
  <si>
    <t>Homicide (54)</t>
  </si>
  <si>
    <t>Heart disease (53)</t>
  </si>
  <si>
    <t>Heart disease (155)</t>
  </si>
  <si>
    <t>Unintentional injuries (371)</t>
  </si>
  <si>
    <t>Unintentional injuries (438)</t>
  </si>
  <si>
    <t>Chr. lower resp. (2520)</t>
  </si>
  <si>
    <t>Unintentional injury (3776)</t>
  </si>
  <si>
    <t>Unintentional injuries (24)</t>
  </si>
  <si>
    <t>Homicide (4)</t>
  </si>
  <si>
    <t>Suicide (11)</t>
  </si>
  <si>
    <t>Cancer (25)</t>
  </si>
  <si>
    <t>Homicide (53)</t>
  </si>
  <si>
    <t>Suicide (136)</t>
  </si>
  <si>
    <t>Suicide (156)</t>
  </si>
  <si>
    <t>Chr. lower resp. (275)</t>
  </si>
  <si>
    <t>Alzheimer (2424)</t>
  </si>
  <si>
    <t>Chr. lower respiratory (2865)</t>
  </si>
  <si>
    <t>Circulatory (13)</t>
  </si>
  <si>
    <t>Perinatal (4)</t>
  </si>
  <si>
    <t>Heart disease (11)</t>
  </si>
  <si>
    <t>Cancer (36)</t>
  </si>
  <si>
    <t>Chr. liver disease (55)</t>
  </si>
  <si>
    <t>Chr. liver disease (112)</t>
  </si>
  <si>
    <t>Chr. liver disease (238)</t>
  </si>
  <si>
    <t>Cerebrovascular (2258)</t>
  </si>
  <si>
    <t>Stroke (2549)</t>
  </si>
  <si>
    <t>Placenta/Ombilic cord (13)</t>
  </si>
  <si>
    <t>Chr. lower resp. (2)</t>
  </si>
  <si>
    <t>Congenital (7)</t>
  </si>
  <si>
    <t>Chr. liver disease (27)</t>
  </si>
  <si>
    <t>Homicide (42)</t>
  </si>
  <si>
    <t>Diabetes mellitus (103)</t>
  </si>
  <si>
    <t>Diabetes mellitus (235)</t>
  </si>
  <si>
    <t>Unintentional injuries (1960)</t>
  </si>
  <si>
    <t>Alzheimer (2452)</t>
  </si>
  <si>
    <t>Respiratory distress (11)</t>
  </si>
  <si>
    <t>Septicemia (1)</t>
  </si>
  <si>
    <t>Heart disease (3)</t>
  </si>
  <si>
    <t>Diabetes mellitus (5)</t>
  </si>
  <si>
    <t>Diabetes mellitus (13)</t>
  </si>
  <si>
    <t>Diabetes mellitus (32)</t>
  </si>
  <si>
    <t>Cerebrovascular (75)</t>
  </si>
  <si>
    <t>Suicide (182)</t>
  </si>
  <si>
    <t>Diabetes mellitus (1120)</t>
  </si>
  <si>
    <t>Diabetes (1508)</t>
  </si>
  <si>
    <t>SIDS (11)</t>
  </si>
  <si>
    <t>Anemias (1)</t>
  </si>
  <si>
    <t>Cerebrovascular (3)</t>
  </si>
  <si>
    <t>Septicemia (2)</t>
  </si>
  <si>
    <t>Cerebrovascular (20)</t>
  </si>
  <si>
    <t>Chr. lower resp. (57)</t>
  </si>
  <si>
    <t>Cerebrovascular (179)</t>
  </si>
  <si>
    <t>Homicide (10)</t>
  </si>
  <si>
    <t>Perinatal (1)</t>
  </si>
  <si>
    <t>In situ neoplasms (2)</t>
  </si>
  <si>
    <t>Cerebrovascular (9)</t>
  </si>
  <si>
    <t>Kidney disease (34)</t>
  </si>
  <si>
    <t>Kidney disease (76)</t>
  </si>
  <si>
    <t>Kidney disease (788)</t>
  </si>
  <si>
    <t>Bacteria sepsis (9)</t>
  </si>
  <si>
    <t>HIV (10)</t>
  </si>
  <si>
    <t>Septicemia (32)</t>
  </si>
  <si>
    <t>Parkinson (676)</t>
  </si>
  <si>
    <t>Under 1</t>
  </si>
  <si>
    <t>1 to 4</t>
  </si>
  <si>
    <t>5 to 14</t>
  </si>
  <si>
    <t>15 to 24</t>
  </si>
  <si>
    <t>25 to 34</t>
  </si>
  <si>
    <t>35 to 44</t>
  </si>
  <si>
    <t>45 to 54</t>
  </si>
  <si>
    <t>55 to 64</t>
  </si>
  <si>
    <t>65 and over</t>
  </si>
  <si>
    <t>2018 (%)</t>
  </si>
  <si>
    <t>Table 2. Age-adjusted mortality rate for the top ten causes of death, 2018</t>
  </si>
  <si>
    <t>Figure 6. Age-adjusted mortality rates for the top three causes of death, by sex</t>
  </si>
  <si>
    <t>Figure 7. Age-adjusted mortality rates and percent change for the top ten causes of death</t>
  </si>
  <si>
    <t>Figure 5. Age-adjusted mortality rates and percent change for the top three causes of death</t>
  </si>
  <si>
    <t>Figure 9. Age-adjusted rate of heart disease deaths by sex</t>
  </si>
  <si>
    <t>Figure 10. Number of heart disease deaths and percent distribution by heart disease type and sex, 2018</t>
  </si>
  <si>
    <t>Lymph/Blood</t>
  </si>
  <si>
    <t>Sex Organs (Breast, Prostate)</t>
  </si>
  <si>
    <t>Figure 12. Number of cancer deaths by type, 2018</t>
  </si>
  <si>
    <t>Type</t>
  </si>
  <si>
    <t>Figure 11. Age-adjusted rate of cancer deaths for the United States and Wisconsin</t>
  </si>
  <si>
    <t>Black</t>
  </si>
  <si>
    <t>American Indian</t>
  </si>
  <si>
    <t>Asian</t>
  </si>
  <si>
    <t>Figure 13. Age-adjusted rate of cancer deaths by race and ethnicity per 100,000, 2018</t>
  </si>
  <si>
    <t>Figure 14. Age-adjusted rate of unintentional injury deaths for the United States and Wisconsin, per 100,000</t>
  </si>
  <si>
    <t>Figure 15. Number of unintentional injury deaths, 2009-2018</t>
  </si>
  <si>
    <t>Figure 17. Number of unintentional injury deaths by injury location, 2009-2018</t>
  </si>
  <si>
    <t>Table 6. Disposition of bodies by demographics, 2018</t>
  </si>
  <si>
    <t>See Table 6.</t>
  </si>
  <si>
    <t>Map 2. Percent distribution of burial by county, 2018</t>
  </si>
  <si>
    <t>Table 4. Number and percent of autopsies performed by demographics, 2018</t>
  </si>
  <si>
    <t>See Table 4</t>
  </si>
  <si>
    <t>Appendix A. Number of heart disease deaths and age-adjusted rates per 100,000 by demographics, 2018</t>
  </si>
  <si>
    <t>Appendix C. Number of cancer deaths and age-adjusted rates by demographics, 2018</t>
  </si>
  <si>
    <t>Appendix E. Number of unintentional injury deaths and age-adjusted rates by demographics, 2018</t>
  </si>
  <si>
    <t>Appendix F. Age-adjusted mortality rate (per 10,000) for unintentional injury cause of death by county, 2018</t>
  </si>
  <si>
    <t>Age-adjusted rate per 10,000</t>
  </si>
  <si>
    <t>16.1 - 20.1</t>
  </si>
  <si>
    <t>14.1 - 18.3</t>
  </si>
  <si>
    <t>12.6 - 16.8</t>
  </si>
  <si>
    <t>14.6 - 18</t>
  </si>
  <si>
    <t>11.8 - 16.2</t>
  </si>
  <si>
    <t>12.7 - 17.1</t>
  </si>
  <si>
    <t>16 - 20.4</t>
  </si>
  <si>
    <t>11.6 - 15</t>
  </si>
  <si>
    <t>14.6 - 19.4</t>
  </si>
  <si>
    <t>11.4 - 14.4</t>
  </si>
  <si>
    <t>14.7 - 18.7</t>
  </si>
  <si>
    <t>13.1 - 17.9</t>
  </si>
  <si>
    <t>13.4 - 17.2</t>
  </si>
  <si>
    <t>14.9 - 18.7</t>
  </si>
  <si>
    <t>13 - 16.6</t>
  </si>
  <si>
    <t>12.8 - 17.6</t>
  </si>
  <si>
    <t>12.4 - 16.2</t>
  </si>
  <si>
    <t>15.3 - 19.9</t>
  </si>
  <si>
    <t>15.4 - 19.2</t>
  </si>
  <si>
    <t>14.8 - 19</t>
  </si>
  <si>
    <t>12.9 - 18.1</t>
  </si>
  <si>
    <t>12.8 - 15.8</t>
  </si>
  <si>
    <t>14.4 - 18.4</t>
  </si>
  <si>
    <t>7.3 - 10.1</t>
  </si>
  <si>
    <t>9.5 - 13.3</t>
  </si>
  <si>
    <t>14.3 - 19.1</t>
  </si>
  <si>
    <t>12.4 - 17</t>
  </si>
  <si>
    <t>11.8 - 16</t>
  </si>
  <si>
    <t>13.2 - 17.2</t>
  </si>
  <si>
    <t>14.4 - 18.6</t>
  </si>
  <si>
    <t>18.9 - 23.3</t>
  </si>
  <si>
    <t>15.1 - 19.3</t>
  </si>
  <si>
    <t>18.5 - 22.1</t>
  </si>
  <si>
    <t>12.4 - 16.6</t>
  </si>
  <si>
    <t>11.5 - 15.9</t>
  </si>
  <si>
    <t>13.8 - 17.6</t>
  </si>
  <si>
    <t>13.1 - 17.3</t>
  </si>
  <si>
    <t>12.2 - 16.4</t>
  </si>
  <si>
    <t>10.6 - 14.4</t>
  </si>
  <si>
    <t>20.5 - 24.9</t>
  </si>
  <si>
    <t>15.7 - 19.5</t>
  </si>
  <si>
    <t>11.9 - 15.7</t>
  </si>
  <si>
    <t>11.1 - 15.9</t>
  </si>
  <si>
    <t>13.4 - 17.8</t>
  </si>
  <si>
    <t>18.2 - 22.2</t>
  </si>
  <si>
    <t>12.4 - 15.2</t>
  </si>
  <si>
    <t>16.1 - 20.3</t>
  </si>
  <si>
    <t>13.6 - 18.4</t>
  </si>
  <si>
    <t>14.5 - 18.5</t>
  </si>
  <si>
    <t>13 - 17</t>
  </si>
  <si>
    <t>17.8 - 21.4</t>
  </si>
  <si>
    <t>14.6 - 18.4</t>
  </si>
  <si>
    <t>15.2 - 19.6</t>
  </si>
  <si>
    <t>10.5 - 13.9</t>
  </si>
  <si>
    <t>20.2 - 24.6</t>
  </si>
  <si>
    <t>10.6 - 14</t>
  </si>
  <si>
    <t>11.4 - 14.8</t>
  </si>
  <si>
    <t>Appendix B. Age-adjusted mortality rate per 10,000 for heart disease by county, 2018</t>
  </si>
  <si>
    <t>13.6 - 16.6</t>
  </si>
  <si>
    <t>13 - 16.2</t>
  </si>
  <si>
    <t>14.2 - 17.6</t>
  </si>
  <si>
    <t>12.1 - 14.7</t>
  </si>
  <si>
    <t>13.8 - 16.8</t>
  </si>
  <si>
    <t>8.6 - 12.2</t>
  </si>
  <si>
    <t>14.8 - 17.2</t>
  </si>
  <si>
    <t>13.9 - 17.3</t>
  </si>
  <si>
    <t>13.4 - 16.6</t>
  </si>
  <si>
    <t>15.3 - 19.1</t>
  </si>
  <si>
    <t>11.7 - 14.3</t>
  </si>
  <si>
    <t>12.4 - 15.4</t>
  </si>
  <si>
    <t>13.5 - 16.7</t>
  </si>
  <si>
    <t>9.7 - 13.1</t>
  </si>
  <si>
    <t>17.8 - 22</t>
  </si>
  <si>
    <t>10.5 - 13.5</t>
  </si>
  <si>
    <t>12.6 - 15.4</t>
  </si>
  <si>
    <t>9.4 - 12.4</t>
  </si>
  <si>
    <t>9.6 - 13.4</t>
  </si>
  <si>
    <t>11.4 - 14.2</t>
  </si>
  <si>
    <t>12.7 - 16.1</t>
  </si>
  <si>
    <t>18.8 - 22.2</t>
  </si>
  <si>
    <t>15.9 - 19.3</t>
  </si>
  <si>
    <t>12.8 - 14.8</t>
  </si>
  <si>
    <t>10.3 - 12.7</t>
  </si>
  <si>
    <t>13.2 - 16.2</t>
  </si>
  <si>
    <t>15 - 17.8</t>
  </si>
  <si>
    <t>14.1 - 16.9</t>
  </si>
  <si>
    <t>15 - 18.6</t>
  </si>
  <si>
    <t>12 - 15.8</t>
  </si>
  <si>
    <t>12.8 - 16.6</t>
  </si>
  <si>
    <t>10.9 - 12.9</t>
  </si>
  <si>
    <t>9.9 - 12.3</t>
  </si>
  <si>
    <t>14.5 - 17.9</t>
  </si>
  <si>
    <t>17.6 - 21.8</t>
  </si>
  <si>
    <t>14.8 - 18</t>
  </si>
  <si>
    <t>13.5 - 16.5</t>
  </si>
  <si>
    <t>15.1 - 18.5</t>
  </si>
  <si>
    <t>10.5 - 13.3</t>
  </si>
  <si>
    <t>14.8 - 18.6</t>
  </si>
  <si>
    <t>15 - 17.4</t>
  </si>
  <si>
    <t>13.1 - 16.3</t>
  </si>
  <si>
    <t>11.2 - 14.4</t>
  </si>
  <si>
    <t>13.6 - 16.8</t>
  </si>
  <si>
    <t>17.3 - 20.7</t>
  </si>
  <si>
    <t>10.3 - 12.9</t>
  </si>
  <si>
    <t>12.1 - 15.3</t>
  </si>
  <si>
    <t>13 - 15.6</t>
  </si>
  <si>
    <t>15.3 - 18.7</t>
  </si>
  <si>
    <t>16.6 - 19.8</t>
  </si>
  <si>
    <t>12 - 15</t>
  </si>
  <si>
    <t>Chronic Lower Respiratory Disease</t>
  </si>
  <si>
    <t>Alzheimers</t>
  </si>
  <si>
    <t>Influenza/Pneumonia</t>
  </si>
  <si>
    <t>Kidney Disease</t>
  </si>
  <si>
    <t>Appendix F. Age-adjusted mortality rate (per 10,000) for top 10 causes of death by county, 2018</t>
  </si>
  <si>
    <t>3.9 - 5.9</t>
  </si>
  <si>
    <t>2 - 3.8</t>
  </si>
  <si>
    <t>2.2 - 5.8</t>
  </si>
  <si>
    <t>2.3 - 4.3</t>
  </si>
  <si>
    <t>1.7 - 3.5</t>
  </si>
  <si>
    <t>1.6 - 4.6</t>
  </si>
  <si>
    <t>0.9 - 2.1</t>
  </si>
  <si>
    <t>0.5 - 1.7</t>
  </si>
  <si>
    <t>0.6 - 1.6</t>
  </si>
  <si>
    <t>2.7 - 5.3</t>
  </si>
  <si>
    <t>4.4 - 7</t>
  </si>
  <si>
    <t>2.5 - 4.7</t>
  </si>
  <si>
    <t>4.3 - 6.7</t>
  </si>
  <si>
    <t>3.1 - 5.7</t>
  </si>
  <si>
    <t>2.5 - 4.3</t>
  </si>
  <si>
    <t>1.3 - 4.5</t>
  </si>
  <si>
    <t>1.4 - 3</t>
  </si>
  <si>
    <t>1.6 - 3.2</t>
  </si>
  <si>
    <t>1.6 - 4.4</t>
  </si>
  <si>
    <t>0.8 - 1.6</t>
  </si>
  <si>
    <t>0.4 - 1.4</t>
  </si>
  <si>
    <t>3.3 - 5.7</t>
  </si>
  <si>
    <t>2.6 - 4.4</t>
  </si>
  <si>
    <t>2.3 - 5.7</t>
  </si>
  <si>
    <t>1.8 - 3</t>
  </si>
  <si>
    <t>2.4 - 5.6</t>
  </si>
  <si>
    <t>4.2 - 7.8</t>
  </si>
  <si>
    <t>2.7 - 5.1</t>
  </si>
  <si>
    <t>2.8 - 5.6</t>
  </si>
  <si>
    <t>3.3 - 5.3</t>
  </si>
  <si>
    <t>2.3 - 5.5</t>
  </si>
  <si>
    <t>2.2 - 4</t>
  </si>
  <si>
    <t>1.9 - 4.1</t>
  </si>
  <si>
    <t>1.9 - 4.3</t>
  </si>
  <si>
    <t>0.8 - 2</t>
  </si>
  <si>
    <t>0.8 - 2.4</t>
  </si>
  <si>
    <t>3.1 - 4.9</t>
  </si>
  <si>
    <t>1.7 - 4.1</t>
  </si>
  <si>
    <t>3 - 5.6</t>
  </si>
  <si>
    <t>3.9 - 7.5</t>
  </si>
  <si>
    <t>5.5 - 9.1</t>
  </si>
  <si>
    <t>3.2 - 5.4</t>
  </si>
  <si>
    <t>2.5 - 5.5</t>
  </si>
  <si>
    <t>1.8 - 2.8</t>
  </si>
  <si>
    <t>3.7 - 5.7</t>
  </si>
  <si>
    <t>4.2 - 6.6</t>
  </si>
  <si>
    <t>3.1 - 5.3</t>
  </si>
  <si>
    <t>1.7 - 4.3</t>
  </si>
  <si>
    <t>1.8 - 3.4</t>
  </si>
  <si>
    <t>1.5 - 2.9</t>
  </si>
  <si>
    <t>1 - 2.6</t>
  </si>
  <si>
    <t>0.7 - 1.9</t>
  </si>
  <si>
    <t>2.2 - 4.2</t>
  </si>
  <si>
    <t>2.2 - 5</t>
  </si>
  <si>
    <t>1.1 - 2.5</t>
  </si>
  <si>
    <t>3.2 - 5.6</t>
  </si>
  <si>
    <t>3.7 - 7.5</t>
  </si>
  <si>
    <t>2.8 - 4.6</t>
  </si>
  <si>
    <t>1.9 - 3.5</t>
  </si>
  <si>
    <t>2.2 - 3.4</t>
  </si>
  <si>
    <t>2.9 - 4.9</t>
  </si>
  <si>
    <t>2.4 - 4.4</t>
  </si>
  <si>
    <t>2.2 - 5.2</t>
  </si>
  <si>
    <t>1.5 - 2.7</t>
  </si>
  <si>
    <t>0.5 - 2.1</t>
  </si>
  <si>
    <t>4.2 - 6.4</t>
  </si>
  <si>
    <t>2.9 - 4.7</t>
  </si>
  <si>
    <t>1.5 - 3.9</t>
  </si>
  <si>
    <t>1.9 - 3.1</t>
  </si>
  <si>
    <t>1 - 2.2</t>
  </si>
  <si>
    <t>3.4 - 5.6</t>
  </si>
  <si>
    <t>3.3 - 5.1</t>
  </si>
  <si>
    <t>2.9 - 5.1</t>
  </si>
  <si>
    <t>1.5 - 4.9</t>
  </si>
  <si>
    <t>2.7 - 4.9</t>
  </si>
  <si>
    <t>1.4 - 4</t>
  </si>
  <si>
    <t>1.1 - 2.1</t>
  </si>
  <si>
    <t>0.9 - 2.7</t>
  </si>
  <si>
    <t>0.7 - 1.7</t>
  </si>
  <si>
    <t>1.6 - 3.4</t>
  </si>
  <si>
    <t>1.6 - 3.8</t>
  </si>
  <si>
    <t>3.2 - 6</t>
  </si>
  <si>
    <t>3.7 - 6.9</t>
  </si>
  <si>
    <t>3.8 - 6.2</t>
  </si>
  <si>
    <t>2.3 - 4.7</t>
  </si>
  <si>
    <t>2.5 - 4.5</t>
  </si>
  <si>
    <t>2.1 - 4.1</t>
  </si>
  <si>
    <t>2.5 - 5.9</t>
  </si>
  <si>
    <t>2.6 - 4.8</t>
  </si>
  <si>
    <t>3.1 - 5.1</t>
  </si>
  <si>
    <t>1.6 - 4.2</t>
  </si>
  <si>
    <t>1.6 - 2.8</t>
  </si>
  <si>
    <t>0.7 - 2.1</t>
  </si>
  <si>
    <t>2.7 - 4.5</t>
  </si>
  <si>
    <t>2.3 - 5.1</t>
  </si>
  <si>
    <t>1 - 2.4</t>
  </si>
  <si>
    <t>1.6 - 4</t>
  </si>
  <si>
    <t>1.5 - 3.5</t>
  </si>
  <si>
    <t>4.6 - 8.8</t>
  </si>
  <si>
    <t>2.6 - 4.6</t>
  </si>
  <si>
    <t>3 - 5.8</t>
  </si>
  <si>
    <t>1.2 - 4.8</t>
  </si>
  <si>
    <t>4.1 - 6.7</t>
  </si>
  <si>
    <t>3.7 - 6.1</t>
  </si>
  <si>
    <t>2 - 4.2</t>
  </si>
  <si>
    <t>2 - 4.8</t>
  </si>
  <si>
    <t>3.1 - 6.1</t>
  </si>
  <si>
    <t>3.3 - 5.5</t>
  </si>
  <si>
    <t>1.3 - 2.5</t>
  </si>
  <si>
    <t>1.9 - 3.9</t>
  </si>
  <si>
    <t>2.4 - 4.2</t>
  </si>
  <si>
    <t>2.5 - 5.7</t>
  </si>
  <si>
    <t>1.7 - 4.5</t>
  </si>
  <si>
    <t>0.3 - 1.3</t>
  </si>
  <si>
    <t>4 - 5.8</t>
  </si>
  <si>
    <t>2.4 - 5.8</t>
  </si>
  <si>
    <t>1.2 - 3.6</t>
  </si>
  <si>
    <t>1.9 - 2.9</t>
  </si>
  <si>
    <t>1.9 - 4.9</t>
  </si>
  <si>
    <t>12 - 15.0</t>
  </si>
  <si>
    <t>10 - 14.0</t>
  </si>
  <si>
    <t>3 - 5.0</t>
  </si>
  <si>
    <t>3-5.0</t>
  </si>
  <si>
    <t>Appendix G. Number of deaths by county for top 10 causes of death, 2018</t>
  </si>
  <si>
    <t>Top Causes of Death</t>
  </si>
  <si>
    <t>Figure 4. Number of Deaths by the Ten Leading Causes of Death</t>
  </si>
  <si>
    <t>Appendix: Additional Data Tables</t>
  </si>
  <si>
    <t>Appendix D. Age-adjusted mortality rate (per 10,000) for cancer by county, 2018</t>
  </si>
  <si>
    <t>Map 3. Percent distribution of cremation by county, 2018</t>
  </si>
  <si>
    <t>Table 5. Number and percent of autopsies performed by leading causes of death, intent, and causes of injury, 2018</t>
  </si>
  <si>
    <t>ROME  (T)</t>
  </si>
  <si>
    <t>ASHLAND  (C)</t>
  </si>
  <si>
    <t>BARRON  (C)</t>
  </si>
  <si>
    <t>RICE LAKE  (C)</t>
  </si>
  <si>
    <t>RICE LAKE  (T)</t>
  </si>
  <si>
    <t>STANLEY  (T)</t>
  </si>
  <si>
    <t>ALLOUEZ  (V)</t>
  </si>
  <si>
    <t>ASHWAUBENON  (V)</t>
  </si>
  <si>
    <t>BELLEVUE  (V)</t>
  </si>
  <si>
    <t>DE PERE  (C)</t>
  </si>
  <si>
    <t>GREEN BAY  (C)</t>
  </si>
  <si>
    <t>HOBART  (V)</t>
  </si>
  <si>
    <t>HOWARD  (V)</t>
  </si>
  <si>
    <t>LAWRENCE  (T)</t>
  </si>
  <si>
    <t>LEDGEVIEW  (T)</t>
  </si>
  <si>
    <t>PITTSFIELD  (T)</t>
  </si>
  <si>
    <t>PULASKI  (V)</t>
  </si>
  <si>
    <t>SCOTT  (T)</t>
  </si>
  <si>
    <t>SUAMICO  (V)</t>
  </si>
  <si>
    <t>WRIGHTSTOWN  (V)</t>
  </si>
  <si>
    <t>MONDOVI  (C)</t>
  </si>
  <si>
    <t>APPLETON  (C)</t>
  </si>
  <si>
    <t>BRILLION  (C)</t>
  </si>
  <si>
    <t>CHILTON  (C)</t>
  </si>
  <si>
    <t>HARRISON  (V)</t>
  </si>
  <si>
    <t>MENASHA  (C)</t>
  </si>
  <si>
    <t>NEW HOLSTEIN  (C)</t>
  </si>
  <si>
    <t>SHERWOOD  (V)</t>
  </si>
  <si>
    <t>BLOOMER  (C)</t>
  </si>
  <si>
    <t>CHIPPEWA FALLS  (C)</t>
  </si>
  <si>
    <t>EAGLE POINT  (T)</t>
  </si>
  <si>
    <t>LAFAYETTE  (T)</t>
  </si>
  <si>
    <t>LAKE HALLIE  (V)</t>
  </si>
  <si>
    <t>STANLEY  (C)</t>
  </si>
  <si>
    <t>WHEATON  (T)</t>
  </si>
  <si>
    <t>COLUMBUS  (C)</t>
  </si>
  <si>
    <t>LODI  (C)</t>
  </si>
  <si>
    <t>LODI  (T)</t>
  </si>
  <si>
    <t>PACIFIC  (T)</t>
  </si>
  <si>
    <t>PORTAGE  (C)</t>
  </si>
  <si>
    <t>POYNETTE  (V)</t>
  </si>
  <si>
    <t>PRAIRIE DU CHIEN  (C)</t>
  </si>
  <si>
    <t>BRISTOL  (T)</t>
  </si>
  <si>
    <t>BURKE  (T)</t>
  </si>
  <si>
    <t>COTTAGE GROVE  (T)</t>
  </si>
  <si>
    <t>COTTAGE GROVE  (V)</t>
  </si>
  <si>
    <t>CROSS PLAINS  (V)</t>
  </si>
  <si>
    <t>DEFOREST  (V)</t>
  </si>
  <si>
    <t>DUNN  (T)</t>
  </si>
  <si>
    <t>FITCHBURG  (C)</t>
  </si>
  <si>
    <t>MADISON  (C)</t>
  </si>
  <si>
    <t>MADISON  (T)</t>
  </si>
  <si>
    <t>MARSHALL  (V)</t>
  </si>
  <si>
    <t>MCFARLAND  (V)</t>
  </si>
  <si>
    <t>MIDDLETON  (C)</t>
  </si>
  <si>
    <t>MIDDLETON  (T)</t>
  </si>
  <si>
    <t>MONONA  (C)</t>
  </si>
  <si>
    <t>MOUNT HOREB  (V)</t>
  </si>
  <si>
    <t>OREGON  (T)</t>
  </si>
  <si>
    <t>OREGON  (V)</t>
  </si>
  <si>
    <t>PLEASANT SPRINGS  (T)</t>
  </si>
  <si>
    <t>SPRINGFIELD  (T)</t>
  </si>
  <si>
    <t>STOUGHTON  (C)</t>
  </si>
  <si>
    <t>SUN PRAIRIE  (C)</t>
  </si>
  <si>
    <t>VERONA  (C)</t>
  </si>
  <si>
    <t>WAUNAKEE  (V)</t>
  </si>
  <si>
    <t>WESTPORT  (T)</t>
  </si>
  <si>
    <t>WINDSOR  (V)</t>
  </si>
  <si>
    <t>ASHIPPUN  (T)</t>
  </si>
  <si>
    <t>BEAVER DAM  (C)</t>
  </si>
  <si>
    <t>BEAVER DAM  (T)</t>
  </si>
  <si>
    <t>HORICON  (C)</t>
  </si>
  <si>
    <t>JUNEAU  (C)</t>
  </si>
  <si>
    <t>LOMIRA  (V)</t>
  </si>
  <si>
    <t>MAYVILLE  (C)</t>
  </si>
  <si>
    <t>WATERTOWN  (C)</t>
  </si>
  <si>
    <t>WAUPUN  (C)</t>
  </si>
  <si>
    <t>SEVASTOPOL  (T)</t>
  </si>
  <si>
    <t>STURGEON BAY  (C)</t>
  </si>
  <si>
    <t>SUPERIOR  (C)</t>
  </si>
  <si>
    <t>MENOMONIE  (C)</t>
  </si>
  <si>
    <t>MENOMONIE  (T)</t>
  </si>
  <si>
    <t>ALTOONA  (C)</t>
  </si>
  <si>
    <t>EAU CLAIRE  (C)</t>
  </si>
  <si>
    <t>PLEASANT VALLEY  (T)</t>
  </si>
  <si>
    <t>SEYMOUR  (T)</t>
  </si>
  <si>
    <t>UNION  (T)</t>
  </si>
  <si>
    <t>WASHINGTON  (T)</t>
  </si>
  <si>
    <t>EMPIRE  (T)</t>
  </si>
  <si>
    <t>FOND DU LAC  (C)</t>
  </si>
  <si>
    <t>FOND DU LAC  (T)</t>
  </si>
  <si>
    <t>FRIENDSHIP  (T)</t>
  </si>
  <si>
    <t>NORTH FOND DU LAC  (V)</t>
  </si>
  <si>
    <t>RIPON  (C)</t>
  </si>
  <si>
    <t>TAYCHEEDAH  (T)</t>
  </si>
  <si>
    <t>BOSCOBEL  (C)</t>
  </si>
  <si>
    <t>LANCASTER  (C)</t>
  </si>
  <si>
    <t>PLATTEVILLE  (C)</t>
  </si>
  <si>
    <t>BRODHEAD  (C)</t>
  </si>
  <si>
    <t>MONROE  (C)</t>
  </si>
  <si>
    <t>BERLIN  (C)</t>
  </si>
  <si>
    <t>DODGEVILLE  (C)</t>
  </si>
  <si>
    <t>BLACK RIVER FALLS  (C)</t>
  </si>
  <si>
    <t>BROCKWAY  (T)</t>
  </si>
  <si>
    <t>FORT ATKINSON  (C)</t>
  </si>
  <si>
    <t>IXONIA  (T)</t>
  </si>
  <si>
    <t>JEFFERSON  (C)</t>
  </si>
  <si>
    <t>JOHNSON CREEK  (V)</t>
  </si>
  <si>
    <t>KOSHKONONG  (T)</t>
  </si>
  <si>
    <t>LAKE MILLS  (C)</t>
  </si>
  <si>
    <t>OAKLAND  (T)</t>
  </si>
  <si>
    <t>WATERLOO  (C)</t>
  </si>
  <si>
    <t>WHITEWATER  (C)</t>
  </si>
  <si>
    <t>MAUSTON  (C)</t>
  </si>
  <si>
    <t>NEW LISBON  (C)</t>
  </si>
  <si>
    <t>BRISTOL  (V)</t>
  </si>
  <si>
    <t>KENOSHA  (C)</t>
  </si>
  <si>
    <t>PADDOCK LAKE  (V)</t>
  </si>
  <si>
    <t>PLEASANT PRAIRIE  (V)</t>
  </si>
  <si>
    <t>RANDALL  (T)</t>
  </si>
  <si>
    <t>SALEM LAKES  (V)</t>
  </si>
  <si>
    <t>SOMERS  (V)</t>
  </si>
  <si>
    <t>TWIN LAKES  (V)</t>
  </si>
  <si>
    <t>WHEATLAND  (T)</t>
  </si>
  <si>
    <t>ALGOMA  (C)</t>
  </si>
  <si>
    <t>KEWAUNEE  (C)</t>
  </si>
  <si>
    <t>LUXEMBURG  (V)</t>
  </si>
  <si>
    <t>CAMPBELL  (T)</t>
  </si>
  <si>
    <t>HOLLAND  (T)</t>
  </si>
  <si>
    <t>HOLMEN  (V)</t>
  </si>
  <si>
    <t>LA CROSSE  (C)</t>
  </si>
  <si>
    <t>ONALASKA  (C)</t>
  </si>
  <si>
    <t>ONALASKA  (T)</t>
  </si>
  <si>
    <t>SHELBY  (T)</t>
  </si>
  <si>
    <t>WEST SALEM  (V)</t>
  </si>
  <si>
    <t>ANTIGO  (C)</t>
  </si>
  <si>
    <t>MERRILL  (C)</t>
  </si>
  <si>
    <t>MERRILL  (T)</t>
  </si>
  <si>
    <t>TOMAHAWK  (C)</t>
  </si>
  <si>
    <t>KIEL  (C)</t>
  </si>
  <si>
    <t>MANITOWOC  (C)</t>
  </si>
  <si>
    <t>TWO RIVERS  (C)</t>
  </si>
  <si>
    <t>KRONENWETTER  (V)</t>
  </si>
  <si>
    <t>MAINE  (V)</t>
  </si>
  <si>
    <t>MOSINEE  (C)</t>
  </si>
  <si>
    <t>RIB MOUNTAIN  (T)</t>
  </si>
  <si>
    <t>ROTHSCHILD  (V)</t>
  </si>
  <si>
    <t>STETTIN  (T)</t>
  </si>
  <si>
    <t>WAUSAU  (C)</t>
  </si>
  <si>
    <t>WESTON  (V)</t>
  </si>
  <si>
    <t>MARINETTE  (C)</t>
  </si>
  <si>
    <t>PESHTIGO  (C)</t>
  </si>
  <si>
    <t>PESHTIGO  (T)</t>
  </si>
  <si>
    <t>STEPHENSON  (T)</t>
  </si>
  <si>
    <t>MENOMINEE  (T)</t>
  </si>
  <si>
    <t>BAYSIDE  (V)</t>
  </si>
  <si>
    <t>BROWN DEER  (V)</t>
  </si>
  <si>
    <t>CUDAHY  (C)</t>
  </si>
  <si>
    <t>FOX POINT  (V)</t>
  </si>
  <si>
    <t>FRANKLIN  (C)</t>
  </si>
  <si>
    <t>GLENDALE  (C)</t>
  </si>
  <si>
    <t>GREENDALE  (V)</t>
  </si>
  <si>
    <t>GREENFIELD  (C)</t>
  </si>
  <si>
    <t>HALES CORNERS  (V)</t>
  </si>
  <si>
    <t>MILWAUKEE  (C)</t>
  </si>
  <si>
    <t>OAK CREEK  (C)</t>
  </si>
  <si>
    <t>SHOREWOOD  (V)</t>
  </si>
  <si>
    <t>SOUTH MILWAUKEE  (C)</t>
  </si>
  <si>
    <t>WAUWATOSA  (C)</t>
  </si>
  <si>
    <t>WEST ALLIS  (C)</t>
  </si>
  <si>
    <t>WEST MILWAUKEE  (V)</t>
  </si>
  <si>
    <t>WHITEFISH BAY  (V)</t>
  </si>
  <si>
    <t>SPARTA  (C)</t>
  </si>
  <si>
    <t>SPARTA  (T)</t>
  </si>
  <si>
    <t>TOMAH  (C)</t>
  </si>
  <si>
    <t>CHASE  (T)</t>
  </si>
  <si>
    <t>LITTLE SUAMICO  (T)</t>
  </si>
  <si>
    <t>OCONTO  (C)</t>
  </si>
  <si>
    <t>OCONTO FALLS  (C)</t>
  </si>
  <si>
    <t>MINOCQUA  (T)</t>
  </si>
  <si>
    <t>NEWBOLD  (T)</t>
  </si>
  <si>
    <t>PELICAN  (T)</t>
  </si>
  <si>
    <t>PINE LAKE  (T)</t>
  </si>
  <si>
    <t>RHINELANDER  (C)</t>
  </si>
  <si>
    <t>BUCHANAN  (T)</t>
  </si>
  <si>
    <t>CENTER  (T)</t>
  </si>
  <si>
    <t>COMBINED LOCKS  (V)</t>
  </si>
  <si>
    <t>DALE  (T)</t>
  </si>
  <si>
    <t>ELLINGTON  (T)</t>
  </si>
  <si>
    <t>FREEDOM  (T)</t>
  </si>
  <si>
    <t>GRAND CHUTE  (T)</t>
  </si>
  <si>
    <t>GREENVILLE  (T)</t>
  </si>
  <si>
    <t>HORTONVILLE  (V)</t>
  </si>
  <si>
    <t>KAUKAUNA  (C)</t>
  </si>
  <si>
    <t>KIMBERLY  (V)</t>
  </si>
  <si>
    <t>LITTLE CHUTE  (V)</t>
  </si>
  <si>
    <t>ONEIDA  (T)</t>
  </si>
  <si>
    <t>SEYMOUR  (C)</t>
  </si>
  <si>
    <t>CEDARBURG  (C)</t>
  </si>
  <si>
    <t>CEDARBURG  (T)</t>
  </si>
  <si>
    <t>GRAFTON  (T)</t>
  </si>
  <si>
    <t>GRAFTON  (V)</t>
  </si>
  <si>
    <t>MEQUON  (C)</t>
  </si>
  <si>
    <t>PORT WASHINGTON  (C)</t>
  </si>
  <si>
    <t>SAUKVILLE  (V)</t>
  </si>
  <si>
    <t>THIENSVILLE  (V)</t>
  </si>
  <si>
    <t>ELLSWORTH  (V)</t>
  </si>
  <si>
    <t>PRESCOTT  (C)</t>
  </si>
  <si>
    <t>RIVER FALLS  (C)</t>
  </si>
  <si>
    <t>ALDEN  (T)</t>
  </si>
  <si>
    <t>AMERY  (C)</t>
  </si>
  <si>
    <t>OSCEOLA  (T)</t>
  </si>
  <si>
    <t>OSCEOLA  (V)</t>
  </si>
  <si>
    <t>HULL  (T)</t>
  </si>
  <si>
    <t>PLOVER  (V)</t>
  </si>
  <si>
    <t>STEVENS POINT  (C)</t>
  </si>
  <si>
    <t>STOCKTON  (T)</t>
  </si>
  <si>
    <t>BURLINGTON  (C)</t>
  </si>
  <si>
    <t>BURLINGTON  (T)</t>
  </si>
  <si>
    <t>CALEDONIA  (V)</t>
  </si>
  <si>
    <t>DOVER  (T)</t>
  </si>
  <si>
    <t>MOUNT PLEASANT  (V)</t>
  </si>
  <si>
    <t>NORWAY  (T)</t>
  </si>
  <si>
    <t>RACINE  (C)</t>
  </si>
  <si>
    <t>RAYMOND  (T)</t>
  </si>
  <si>
    <t>ROCHESTER  (V)</t>
  </si>
  <si>
    <t>STURTEVANT  (V)</t>
  </si>
  <si>
    <t>UNION GROVE  (V)</t>
  </si>
  <si>
    <t>WATERFORD  (T)</t>
  </si>
  <si>
    <t>WATERFORD  (V)</t>
  </si>
  <si>
    <t>RICHLAND CENTER  (C)</t>
  </si>
  <si>
    <t>BELOIT  (C)</t>
  </si>
  <si>
    <t>BELOIT  (T)</t>
  </si>
  <si>
    <t>EDGERTON  (C)</t>
  </si>
  <si>
    <t>EVANSVILLE  (C)</t>
  </si>
  <si>
    <t>FULTON  (T)</t>
  </si>
  <si>
    <t>HARMONY  (T)</t>
  </si>
  <si>
    <t>JANESVILLE  (C)</t>
  </si>
  <si>
    <t>JANESVILLE  (T)</t>
  </si>
  <si>
    <t>MILTON  (C)</t>
  </si>
  <si>
    <t>MILTON  (T)</t>
  </si>
  <si>
    <t>ROCK  (T)</t>
  </si>
  <si>
    <t>LADYSMITH  (C)</t>
  </si>
  <si>
    <t>BARABOO  (C)</t>
  </si>
  <si>
    <t>LAKE DELTON  (V)</t>
  </si>
  <si>
    <t>PRAIRIE DU SAC  (V)</t>
  </si>
  <si>
    <t>REEDSBURG  (C)</t>
  </si>
  <si>
    <t>SAUK CITY  (V)</t>
  </si>
  <si>
    <t>HAYWARD  (T)</t>
  </si>
  <si>
    <t>SHAWANO  (C)</t>
  </si>
  <si>
    <t>WESCOTT  (T)</t>
  </si>
  <si>
    <t>GREENBUSH  (T)</t>
  </si>
  <si>
    <t>HOWARDS GROVE  (V)</t>
  </si>
  <si>
    <t>LIMA  (T)</t>
  </si>
  <si>
    <t>OOSTBURG  (V)</t>
  </si>
  <si>
    <t>PLYMOUTH  (C)</t>
  </si>
  <si>
    <t>PLYMOUTH  (T)</t>
  </si>
  <si>
    <t>SHEBOYGAN  (C)</t>
  </si>
  <si>
    <t>SHEBOYGAN  (T)</t>
  </si>
  <si>
    <t>SHEBOYGAN FALLS  (C)</t>
  </si>
  <si>
    <t>WILSON  (T)</t>
  </si>
  <si>
    <t>MEDFORD  (C)</t>
  </si>
  <si>
    <t>MEDFORD  (T)</t>
  </si>
  <si>
    <t>ARCADIA  (C)</t>
  </si>
  <si>
    <t>VIROQUA  (C)</t>
  </si>
  <si>
    <t>ARBOR VITAE  (T)</t>
  </si>
  <si>
    <t>LAC DU FLAMBEAU  (T)</t>
  </si>
  <si>
    <t>BLOOMFIELD  (V)</t>
  </si>
  <si>
    <t>DELAVAN  (C)</t>
  </si>
  <si>
    <t>DELAVAN  (T)</t>
  </si>
  <si>
    <t>EAST TROY  (T)</t>
  </si>
  <si>
    <t>EAST TROY  (V)</t>
  </si>
  <si>
    <t>ELKHORN  (C)</t>
  </si>
  <si>
    <t>GENEVA  (T)</t>
  </si>
  <si>
    <t>GENOA CITY  (V)</t>
  </si>
  <si>
    <t>LAKE GENEVA  (C)</t>
  </si>
  <si>
    <t>LYONS  (T)</t>
  </si>
  <si>
    <t>SUGAR CREEK  (T)</t>
  </si>
  <si>
    <t>WALWORTH  (V)</t>
  </si>
  <si>
    <t>WILLIAMS BAY  (V)</t>
  </si>
  <si>
    <t>SPOONER  (C)</t>
  </si>
  <si>
    <t>ADDISON  (T)</t>
  </si>
  <si>
    <t>BARTON  (T)</t>
  </si>
  <si>
    <t>ERIN  (T)</t>
  </si>
  <si>
    <t>FARMINGTON  (T)</t>
  </si>
  <si>
    <t>GERMANTOWN  (V)</t>
  </si>
  <si>
    <t>HARTFORD  (C)</t>
  </si>
  <si>
    <t>HARTFORD  (T)</t>
  </si>
  <si>
    <t>JACKSON  (T)</t>
  </si>
  <si>
    <t>JACKSON  (V)</t>
  </si>
  <si>
    <t>KEWASKUM  (V)</t>
  </si>
  <si>
    <t>POLK  (T)</t>
  </si>
  <si>
    <t>RICHFIELD  (V)</t>
  </si>
  <si>
    <t>SLINGER  (V)</t>
  </si>
  <si>
    <t>TRENTON  (T)</t>
  </si>
  <si>
    <t>WEST BEND  (C)</t>
  </si>
  <si>
    <t>WEST BEND  (T)</t>
  </si>
  <si>
    <t>BROOKFIELD  (C)</t>
  </si>
  <si>
    <t>BROOKFIELD  (T)</t>
  </si>
  <si>
    <t>DELAFIELD  (C)</t>
  </si>
  <si>
    <t>DELAFIELD  (T)</t>
  </si>
  <si>
    <t>EAGLE  (T)</t>
  </si>
  <si>
    <t>ELM GROVE  (V)</t>
  </si>
  <si>
    <t>GENESEE  (T)</t>
  </si>
  <si>
    <t>HARTLAND  (V)</t>
  </si>
  <si>
    <t>LISBON  (T)</t>
  </si>
  <si>
    <t>MENOMONEE FALLS  (V)</t>
  </si>
  <si>
    <t>MERTON  (T)</t>
  </si>
  <si>
    <t>MERTON  (V)</t>
  </si>
  <si>
    <t>MUKWONAGO  (T)</t>
  </si>
  <si>
    <t>MUKWONAGO  (V)</t>
  </si>
  <si>
    <t>MUSKEGO  (C)</t>
  </si>
  <si>
    <t>NEW BERLIN  (C)</t>
  </si>
  <si>
    <t>OCONOMOWOC  (C)</t>
  </si>
  <si>
    <t>OCONOMOWOC  (T)</t>
  </si>
  <si>
    <t>OTTAWA  (T)</t>
  </si>
  <si>
    <t>PEWAUKEE  (C)</t>
  </si>
  <si>
    <t>PEWAUKEE  (V)</t>
  </si>
  <si>
    <t>SUMMIT  (V)</t>
  </si>
  <si>
    <t>SUSSEX  (V)</t>
  </si>
  <si>
    <t>VERNON  (T)</t>
  </si>
  <si>
    <t>WALES  (V)</t>
  </si>
  <si>
    <t>WAUKESHA  (C)</t>
  </si>
  <si>
    <t>WAUKESHA  (T)</t>
  </si>
  <si>
    <t>CLINTONVILLE  (C)</t>
  </si>
  <si>
    <t>DAYTON  (T)</t>
  </si>
  <si>
    <t>MUKWA  (T)</t>
  </si>
  <si>
    <t>NEW LONDON  (C)</t>
  </si>
  <si>
    <t>WAUPACA  (C)</t>
  </si>
  <si>
    <t>ALGOMA  (T)</t>
  </si>
  <si>
    <t>CLAYTON  (T)</t>
  </si>
  <si>
    <t>FOX CROSSING  (V)</t>
  </si>
  <si>
    <t>NEENAH  (C)</t>
  </si>
  <si>
    <t>NEENAH  (T)</t>
  </si>
  <si>
    <t>OMRO  (C)</t>
  </si>
  <si>
    <t>OSHKOSH  (C)</t>
  </si>
  <si>
    <t>GRAND RAPIDS  (T)</t>
  </si>
  <si>
    <t>MARSHFIELD  (C)</t>
  </si>
  <si>
    <t>NEKOOSA  (C)</t>
  </si>
  <si>
    <t>SARATOGA  (T)</t>
  </si>
  <si>
    <t>WISCONSIN RAPIDS  (C)</t>
  </si>
  <si>
    <t>Table 1. Number of Deaths and Age-Adjusted Rates by Demographics</t>
  </si>
  <si>
    <t>Top 10 leading causes of death by age group</t>
  </si>
  <si>
    <t>Table 2. Age-adjusted mortality rate for the top ten causes of death</t>
  </si>
  <si>
    <t>Table 3. Top 33 Causes of Death</t>
  </si>
  <si>
    <t>Figure 10. Number of heart disease deaths and percent distribution by heart disease type and sex</t>
  </si>
  <si>
    <t>Figure 12. Number of cancer deaths by type</t>
  </si>
  <si>
    <t>Figure 13. Age-adjusted rate of cancer deaths by race and ethnicity per 100,000</t>
  </si>
  <si>
    <t>Figure 13. Percent , count, and rate of unintentional injury death by type of injury, age group, and sex</t>
  </si>
  <si>
    <t>Table 4. Number of autopsies performed by demographics</t>
  </si>
  <si>
    <t>Figure 18. Percent of autopsies performed by demographics</t>
  </si>
  <si>
    <t>Table 5. Number and percent of autopsies performed by leading causes of death, intent, and causes of injury</t>
  </si>
  <si>
    <t>Figure 19. Disposition percentage</t>
  </si>
  <si>
    <t>Figure 20. Percent cremated by age group</t>
  </si>
  <si>
    <t>Figure 21. Percent cremated by race</t>
  </si>
  <si>
    <t>Table 6. Disposition of bodies by demographics</t>
  </si>
  <si>
    <t>Map 2. Percent distribution of burial by county</t>
  </si>
  <si>
    <t>Map 3. Percent distribution of cremation by county</t>
  </si>
  <si>
    <t>Appendix A. Number of heart disease deaths and age-adjusted rates by demographics</t>
  </si>
  <si>
    <t>Appendix C. Number of cancer deaths and age-adjusted rates by demographics</t>
  </si>
  <si>
    <t>Appendix E. Number of unintentional injury deaths and age-adjusted rates by demographics</t>
  </si>
  <si>
    <t>Influenza/ Pneumonia (937)</t>
  </si>
  <si>
    <t>Influenza/ Pneumonia (75)</t>
  </si>
  <si>
    <t>Influenza/ Pneumonia (8)</t>
  </si>
  <si>
    <t>Influenza/ Pneumonia (2)</t>
  </si>
  <si>
    <t>Influenza/ Pneumonia (3)</t>
  </si>
  <si>
    <t>Influenza/ Pneumonia (1074)</t>
  </si>
  <si>
    <r>
      <t xml:space="preserve">Notes:  [↑] = at least a 10% increase since last year;  [↓] = at least a 10% decrease since last year;  </t>
    </r>
    <r>
      <rPr>
        <sz val="10"/>
        <color rgb="FFFF0000"/>
        <rFont val="Calibri"/>
        <family val="2"/>
        <scheme val="minor"/>
      </rPr>
      <t>*</t>
    </r>
    <r>
      <rPr>
        <sz val="10"/>
        <color rgb="FF000000"/>
        <rFont val="Calibri"/>
        <family val="2"/>
        <scheme val="minor"/>
      </rPr>
      <t xml:space="preserve"> = new cause in the top 10 leading causes of death</t>
    </r>
  </si>
  <si>
    <t>All Other Causes</t>
  </si>
  <si>
    <t xml:space="preserve">Note: Age-adjusted rates unavailable for counties with small number of deaths due to unreliability. </t>
  </si>
  <si>
    <t>Appendix K. Race and Ethnicity of Decedents</t>
  </si>
  <si>
    <t>Appendix J. Deaths by County of Residence and Minor Civil Divisions with more than 2,500 residents</t>
  </si>
  <si>
    <t>Appendix I. Age-Specific Death Rates by Sex</t>
  </si>
  <si>
    <t>Appendix G. Number of deaths by county for top 10 causes of death</t>
  </si>
  <si>
    <t>Appendix I. Age-Specific Death Rates by Sex, Wisconsin 2018</t>
  </si>
  <si>
    <t>Appendix J. Deaths by County of Residence and Minor Civil Divisions with more than 2,500 residents, Wisconsin, 2018</t>
  </si>
  <si>
    <t>Appendix K. Race and Ethnicity of Decedents, Wisconsin, 2018</t>
  </si>
  <si>
    <t>Mortality rate per 100,000</t>
  </si>
  <si>
    <t>Cause of death</t>
  </si>
  <si>
    <t>Kidney disease</t>
  </si>
  <si>
    <t>Kidney disease (914)</t>
  </si>
  <si>
    <t>Map 1. Age-Adjusted Mortality per 10,000) for All Causes of Death by County</t>
  </si>
  <si>
    <t>Appendix B. Age-adjusted mortality rate per 10,000) for heart disease by county</t>
  </si>
  <si>
    <t>Appendix D. Age-adjusted mortality rate per 10,000) for cancer by county</t>
  </si>
  <si>
    <t>Appendix F. Age-adjusted mortality rate per 10,000) for unintentional injury cause of death by county</t>
  </si>
  <si>
    <t>Appendix H. Age-adjusted mortality rate per 10,000) for top 10 causes of death by county</t>
  </si>
  <si>
    <t>0.5 - 1.3</t>
  </si>
  <si>
    <t>1.5 - 2.5</t>
  </si>
  <si>
    <t>0.9 - 1.7</t>
  </si>
  <si>
    <t>0.6 - 1.4</t>
  </si>
  <si>
    <t>1.6 - 2.6</t>
  </si>
  <si>
    <t xml:space="preserve"> - </t>
  </si>
  <si>
    <t>Influenza/Pneumonia (13)</t>
  </si>
  <si>
    <t>Suicide (886)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</si>
</sst>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#,##0.0"/>
    <numFmt numFmtId="167" formatCode="#,##0.0_);\(#,##0.0\)"/>
    <numFmt numFmtId="168" formatCode="_(* #,##0_);_(* \(#,##0\);_(* &quot;-&quot;??_);_(@_)"/>
    <numFmt numFmtId="169" formatCode="0.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MS Sans Serif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17365D"/>
      <name val="Calibri"/>
      <family val="2"/>
      <scheme val="minor"/>
    </font>
    <font>
      <sz val="10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0"/>
      <name val="Trebuchet MS"/>
      <family val="2"/>
    </font>
    <font>
      <sz val="20"/>
      <color theme="0"/>
      <name val="Trebuchet MS"/>
      <family val="2"/>
    </font>
    <font>
      <sz val="11"/>
      <color indexed="8"/>
      <name val="Calibri"/>
      <family val="2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10"/>
      <color rgb="FFFF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FC8D59"/>
        <bgColor indexed="64"/>
      </patternFill>
    </fill>
    <fill>
      <patternFill patternType="solid">
        <fgColor rgb="FFD73027"/>
        <bgColor indexed="64"/>
      </patternFill>
    </fill>
    <fill>
      <patternFill patternType="solid">
        <fgColor rgb="FFFEE090"/>
        <bgColor indexed="64"/>
      </patternFill>
    </fill>
    <fill>
      <patternFill patternType="solid">
        <fgColor rgb="FF98CB7B"/>
        <bgColor indexed="64"/>
      </patternFill>
    </fill>
    <fill>
      <patternFill patternType="solid">
        <fgColor rgb="FF4575B4"/>
        <bgColor indexed="64"/>
      </patternFill>
    </fill>
    <fill>
      <patternFill patternType="solid">
        <fgColor rgb="FFC6D5E1"/>
        <bgColor indexed="64"/>
      </patternFill>
    </fill>
    <fill>
      <patternFill patternType="solid">
        <fgColor rgb="FFECF1F5"/>
        <bgColor indexed="64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5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9" fontId="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2" fillId="0" borderId="0"/>
  </cellStyleXfs>
  <cellXfs count="396">
    <xf numFmtId="0" fontId="0" fillId="0" borderId="0" xfId="0"/>
    <xf numFmtId="0" fontId="0" fillId="0" borderId="0" xfId="0"/>
    <xf numFmtId="164" fontId="0" fillId="0" borderId="0" xfId="0" applyNumberFormat="1"/>
    <xf numFmtId="164" fontId="0" fillId="0" borderId="0" xfId="1" applyNumberFormat="1" applyFont="1"/>
    <xf numFmtId="0" fontId="0" fillId="0" borderId="0" xfId="0" applyFill="1"/>
    <xf numFmtId="0" fontId="0" fillId="0" borderId="0" xfId="0"/>
    <xf numFmtId="3" fontId="0" fillId="0" borderId="0" xfId="0" applyNumberFormat="1"/>
    <xf numFmtId="0" fontId="11" fillId="0" borderId="1" xfId="2" applyFont="1" applyBorder="1"/>
    <xf numFmtId="0" fontId="11" fillId="0" borderId="1" xfId="2" applyFont="1" applyBorder="1" applyAlignment="1">
      <alignment horizontal="left"/>
    </xf>
    <xf numFmtId="0" fontId="1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164" fontId="0" fillId="0" borderId="0" xfId="0" applyNumberFormat="1"/>
    <xf numFmtId="0" fontId="6" fillId="0" borderId="0" xfId="0" applyFont="1"/>
    <xf numFmtId="0" fontId="0" fillId="0" borderId="0" xfId="0"/>
    <xf numFmtId="0" fontId="0" fillId="0" borderId="0" xfId="0" applyAlignment="1">
      <alignment horizontal="left"/>
    </xf>
    <xf numFmtId="166" fontId="0" fillId="0" borderId="0" xfId="0" applyNumberFormat="1"/>
    <xf numFmtId="3" fontId="11" fillId="0" borderId="1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166" fontId="11" fillId="0" borderId="1" xfId="3" applyNumberFormat="1" applyFont="1" applyBorder="1" applyAlignment="1">
      <alignment horizontal="center"/>
    </xf>
    <xf numFmtId="166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10" fillId="14" borderId="1" xfId="2" applyFont="1" applyFill="1" applyBorder="1" applyAlignment="1">
      <alignment horizontal="center"/>
    </xf>
    <xf numFmtId="166" fontId="10" fillId="14" borderId="1" xfId="3" applyNumberFormat="1" applyFont="1" applyFill="1" applyBorder="1" applyAlignment="1">
      <alignment horizontal="center"/>
    </xf>
    <xf numFmtId="0" fontId="2" fillId="0" borderId="0" xfId="0" applyFont="1"/>
    <xf numFmtId="0" fontId="0" fillId="0" borderId="0" xfId="0" applyFont="1"/>
    <xf numFmtId="0" fontId="0" fillId="0" borderId="0" xfId="0" applyAlignment="1">
      <alignment wrapText="1"/>
    </xf>
    <xf numFmtId="0" fontId="10" fillId="14" borderId="1" xfId="2" applyFont="1" applyFill="1" applyBorder="1" applyAlignment="1">
      <alignment horizontal="center" vertical="center" wrapText="1"/>
    </xf>
    <xf numFmtId="3" fontId="10" fillId="14" borderId="1" xfId="2" applyNumberFormat="1" applyFont="1" applyFill="1" applyBorder="1" applyAlignment="1">
      <alignment horizontal="center" vertical="center" wrapText="1"/>
    </xf>
    <xf numFmtId="166" fontId="10" fillId="14" borderId="1" xfId="3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166" fontId="11" fillId="0" borderId="1" xfId="3" quotePrefix="1" applyNumberFormat="1" applyFont="1" applyBorder="1" applyAlignment="1">
      <alignment horizontal="center"/>
    </xf>
    <xf numFmtId="0" fontId="0" fillId="0" borderId="0" xfId="0" applyAlignment="1"/>
    <xf numFmtId="3" fontId="0" fillId="0" borderId="0" xfId="0" applyNumberFormat="1"/>
    <xf numFmtId="0" fontId="7" fillId="0" borderId="0" xfId="0" applyFont="1" applyAlignment="1">
      <alignment horizontal="left" vertical="center"/>
    </xf>
    <xf numFmtId="3" fontId="0" fillId="0" borderId="0" xfId="0" applyNumberFormat="1" applyFill="1"/>
    <xf numFmtId="3" fontId="6" fillId="0" borderId="0" xfId="0" applyNumberFormat="1" applyFont="1"/>
    <xf numFmtId="169" fontId="0" fillId="0" borderId="0" xfId="4" applyNumberFormat="1" applyFont="1"/>
    <xf numFmtId="0" fontId="9" fillId="0" borderId="0" xfId="2"/>
    <xf numFmtId="0" fontId="11" fillId="0" borderId="1" xfId="2" applyFont="1" applyBorder="1" applyAlignment="1"/>
    <xf numFmtId="166" fontId="10" fillId="14" borderId="1" xfId="3" applyNumberFormat="1" applyFont="1" applyFill="1" applyBorder="1" applyAlignment="1">
      <alignment horizontal="center" vertical="center"/>
    </xf>
    <xf numFmtId="0" fontId="11" fillId="0" borderId="1" xfId="2" applyFont="1" applyBorder="1" applyAlignment="1">
      <alignment horizontal="center"/>
    </xf>
    <xf numFmtId="0" fontId="9" fillId="14" borderId="16" xfId="2" applyFill="1" applyBorder="1"/>
    <xf numFmtId="164" fontId="7" fillId="0" borderId="1" xfId="0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12" fillId="0" borderId="1" xfId="0" applyFont="1" applyFill="1" applyBorder="1" applyAlignment="1">
      <alignment horizontal="left" vertical="center" wrapText="1" indent="1"/>
    </xf>
    <xf numFmtId="0" fontId="12" fillId="0" borderId="16" xfId="0" applyFont="1" applyBorder="1" applyAlignment="1">
      <alignment horizontal="left" vertical="center" wrapText="1" inden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1" fillId="18" borderId="16" xfId="0" applyFont="1" applyFill="1" applyBorder="1"/>
    <xf numFmtId="0" fontId="0" fillId="0" borderId="0" xfId="0"/>
    <xf numFmtId="0" fontId="0" fillId="0" borderId="0" xfId="0"/>
    <xf numFmtId="0" fontId="0" fillId="0" borderId="16" xfId="0" applyBorder="1" applyAlignment="1">
      <alignment horizontal="right"/>
    </xf>
    <xf numFmtId="0" fontId="0" fillId="0" borderId="0" xfId="0" applyBorder="1"/>
    <xf numFmtId="0" fontId="0" fillId="0" borderId="0" xfId="0"/>
    <xf numFmtId="0" fontId="0" fillId="0" borderId="0" xfId="0"/>
    <xf numFmtId="0" fontId="9" fillId="0" borderId="0" xfId="2"/>
    <xf numFmtId="0" fontId="23" fillId="0" borderId="1" xfId="2" applyFont="1" applyBorder="1" applyAlignment="1">
      <alignment horizontal="center"/>
    </xf>
    <xf numFmtId="166" fontId="24" fillId="14" borderId="1" xfId="3" applyNumberFormat="1" applyFont="1" applyFill="1" applyBorder="1" applyAlignment="1">
      <alignment horizontal="center"/>
    </xf>
    <xf numFmtId="169" fontId="0" fillId="0" borderId="0" xfId="4" applyNumberFormat="1" applyFont="1" applyAlignment="1"/>
    <xf numFmtId="0" fontId="0" fillId="0" borderId="16" xfId="0" applyBorder="1"/>
    <xf numFmtId="0" fontId="15" fillId="0" borderId="0" xfId="2" applyFont="1" applyAlignment="1">
      <alignment vertical="top" wrapText="1"/>
    </xf>
    <xf numFmtId="0" fontId="15" fillId="0" borderId="16" xfId="2" applyFont="1" applyBorder="1" applyAlignment="1">
      <alignment horizontal="center" vertical="top" wrapText="1"/>
    </xf>
    <xf numFmtId="0" fontId="0" fillId="0" borderId="0" xfId="0"/>
    <xf numFmtId="0" fontId="0" fillId="0" borderId="16" xfId="0" applyBorder="1" applyAlignment="1">
      <alignment horizontal="center"/>
    </xf>
    <xf numFmtId="0" fontId="0" fillId="0" borderId="0" xfId="0"/>
    <xf numFmtId="0" fontId="0" fillId="0" borderId="0" xfId="0"/>
    <xf numFmtId="0" fontId="8" fillId="15" borderId="1" xfId="0" applyFont="1" applyFill="1" applyBorder="1" applyAlignment="1">
      <alignment horizontal="left" vertical="center" wrapText="1"/>
    </xf>
    <xf numFmtId="0" fontId="8" fillId="14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3" fontId="7" fillId="0" borderId="16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3" fontId="25" fillId="15" borderId="1" xfId="0" applyNumberFormat="1" applyFont="1" applyFill="1" applyBorder="1" applyAlignment="1">
      <alignment horizontal="center" vertical="center" wrapText="1"/>
    </xf>
    <xf numFmtId="166" fontId="25" fillId="15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6" fontId="7" fillId="0" borderId="1" xfId="0" applyNumberFormat="1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3" fontId="0" fillId="0" borderId="16" xfId="0" applyNumberFormat="1" applyBorder="1" applyAlignment="1">
      <alignment horizontal="center"/>
    </xf>
    <xf numFmtId="0" fontId="0" fillId="0" borderId="0" xfId="0"/>
    <xf numFmtId="3" fontId="0" fillId="0" borderId="16" xfId="0" applyNumberFormat="1" applyBorder="1" applyAlignment="1">
      <alignment horizontal="right"/>
    </xf>
    <xf numFmtId="0" fontId="0" fillId="0" borderId="0" xfId="0"/>
    <xf numFmtId="0" fontId="0" fillId="2" borderId="16" xfId="0" applyFill="1" applyBorder="1" applyAlignment="1">
      <alignment horizontal="left" wrapText="1"/>
    </xf>
    <xf numFmtId="0" fontId="0" fillId="2" borderId="7" xfId="0" applyFill="1" applyBorder="1" applyAlignment="1">
      <alignment horizontal="left" wrapText="1"/>
    </xf>
    <xf numFmtId="0" fontId="2" fillId="2" borderId="2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0" fillId="2" borderId="25" xfId="0" applyFill="1" applyBorder="1"/>
    <xf numFmtId="0" fontId="0" fillId="2" borderId="26" xfId="0" applyFill="1" applyBorder="1" applyAlignment="1">
      <alignment horizontal="left" wrapText="1"/>
    </xf>
    <xf numFmtId="0" fontId="0" fillId="2" borderId="27" xfId="0" applyFill="1" applyBorder="1"/>
    <xf numFmtId="0" fontId="0" fillId="2" borderId="28" xfId="0" applyFill="1" applyBorder="1" applyAlignment="1">
      <alignment horizontal="left" wrapText="1"/>
    </xf>
    <xf numFmtId="0" fontId="0" fillId="2" borderId="29" xfId="0" applyFill="1" applyBorder="1"/>
    <xf numFmtId="0" fontId="0" fillId="2" borderId="8" xfId="0" applyFill="1" applyBorder="1" applyAlignment="1">
      <alignment horizontal="left" wrapText="1"/>
    </xf>
    <xf numFmtId="0" fontId="0" fillId="2" borderId="30" xfId="0" applyFill="1" applyBorder="1" applyAlignment="1">
      <alignment horizontal="left" wrapText="1"/>
    </xf>
    <xf numFmtId="0" fontId="26" fillId="14" borderId="16" xfId="0" applyFont="1" applyFill="1" applyBorder="1" applyAlignment="1">
      <alignment horizontal="center" vertical="center"/>
    </xf>
    <xf numFmtId="169" fontId="27" fillId="0" borderId="16" xfId="4" applyNumberFormat="1" applyFont="1" applyBorder="1" applyAlignment="1">
      <alignment horizontal="center"/>
    </xf>
    <xf numFmtId="0" fontId="0" fillId="0" borderId="0" xfId="0" applyBorder="1" applyAlignment="1">
      <alignment horizontal="left" vertical="top" wrapText="1"/>
    </xf>
    <xf numFmtId="3" fontId="0" fillId="0" borderId="16" xfId="0" applyNumberFormat="1" applyBorder="1"/>
    <xf numFmtId="9" fontId="0" fillId="0" borderId="16" xfId="4" applyFont="1" applyBorder="1"/>
    <xf numFmtId="0" fontId="19" fillId="0" borderId="0" xfId="8"/>
    <xf numFmtId="16" fontId="0" fillId="0" borderId="16" xfId="0" applyNumberFormat="1" applyBorder="1" applyAlignment="1">
      <alignment horizontal="center"/>
    </xf>
    <xf numFmtId="0" fontId="0" fillId="0" borderId="0" xfId="0"/>
    <xf numFmtId="0" fontId="20" fillId="19" borderId="10" xfId="0" applyFont="1" applyFill="1" applyBorder="1"/>
    <xf numFmtId="0" fontId="0" fillId="0" borderId="0" xfId="0"/>
    <xf numFmtId="0" fontId="0" fillId="0" borderId="4" xfId="0" applyBorder="1"/>
    <xf numFmtId="0" fontId="0" fillId="0" borderId="21" xfId="0" applyBorder="1"/>
    <xf numFmtId="0" fontId="10" fillId="14" borderId="16" xfId="0" applyFont="1" applyFill="1" applyBorder="1" applyAlignment="1">
      <alignment horizontal="center" vertical="center" wrapText="1"/>
    </xf>
    <xf numFmtId="0" fontId="10" fillId="14" borderId="16" xfId="0" applyFont="1" applyFill="1" applyBorder="1" applyAlignment="1">
      <alignment horizontal="left" vertical="center" wrapText="1"/>
    </xf>
    <xf numFmtId="168" fontId="3" fillId="0" borderId="9" xfId="1" applyNumberFormat="1" applyFont="1" applyFill="1" applyBorder="1" applyAlignment="1">
      <alignment horizontal="left"/>
    </xf>
    <xf numFmtId="168" fontId="3" fillId="20" borderId="9" xfId="1" applyNumberFormat="1" applyFont="1" applyFill="1" applyBorder="1" applyAlignment="1">
      <alignment horizontal="left"/>
    </xf>
    <xf numFmtId="0" fontId="10" fillId="14" borderId="16" xfId="0" applyFont="1" applyFill="1" applyBorder="1" applyAlignment="1">
      <alignment horizontal="left" vertical="top" wrapText="1"/>
    </xf>
    <xf numFmtId="168" fontId="3" fillId="20" borderId="9" xfId="1" applyNumberFormat="1" applyFont="1" applyFill="1" applyBorder="1" applyAlignment="1">
      <alignment horizontal="left" vertical="top"/>
    </xf>
    <xf numFmtId="168" fontId="3" fillId="0" borderId="9" xfId="1" applyNumberFormat="1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168" fontId="3" fillId="20" borderId="9" xfId="1" applyNumberFormat="1" applyFont="1" applyFill="1" applyBorder="1" applyAlignment="1">
      <alignment vertical="center"/>
    </xf>
    <xf numFmtId="168" fontId="3" fillId="0" borderId="9" xfId="1" applyNumberFormat="1" applyFont="1" applyFill="1" applyBorder="1" applyAlignment="1">
      <alignment vertical="center"/>
    </xf>
    <xf numFmtId="2" fontId="10" fillId="14" borderId="16" xfId="1" applyNumberFormat="1" applyFont="1" applyFill="1" applyBorder="1" applyAlignment="1">
      <alignment horizontal="center" vertical="center" wrapText="1"/>
    </xf>
    <xf numFmtId="2" fontId="0" fillId="0" borderId="0" xfId="1" applyNumberFormat="1" applyFont="1"/>
    <xf numFmtId="165" fontId="3" fillId="0" borderId="9" xfId="1" applyNumberFormat="1" applyFont="1" applyFill="1" applyBorder="1" applyAlignment="1">
      <alignment vertical="center"/>
    </xf>
    <xf numFmtId="165" fontId="3" fillId="20" borderId="9" xfId="1" applyNumberFormat="1" applyFont="1" applyFill="1" applyBorder="1" applyAlignment="1">
      <alignment vertical="center"/>
    </xf>
    <xf numFmtId="0" fontId="28" fillId="0" borderId="20" xfId="8" applyFont="1" applyFill="1" applyBorder="1"/>
    <xf numFmtId="0" fontId="28" fillId="0" borderId="7" xfId="8" applyFont="1" applyFill="1" applyBorder="1"/>
    <xf numFmtId="0" fontId="2" fillId="14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 wrapText="1"/>
    </xf>
    <xf numFmtId="3" fontId="17" fillId="0" borderId="16" xfId="0" applyNumberFormat="1" applyFont="1" applyBorder="1" applyAlignment="1">
      <alignment horizontal="center" vertical="center"/>
    </xf>
    <xf numFmtId="0" fontId="16" fillId="5" borderId="16" xfId="0" applyFont="1" applyFill="1" applyBorder="1" applyAlignment="1">
      <alignment vertical="center" wrapText="1"/>
    </xf>
    <xf numFmtId="164" fontId="3" fillId="0" borderId="16" xfId="0" applyNumberFormat="1" applyFont="1" applyBorder="1" applyAlignment="1">
      <alignment horizontal="center" vertical="center"/>
    </xf>
    <xf numFmtId="0" fontId="16" fillId="4" borderId="16" xfId="0" applyFont="1" applyFill="1" applyBorder="1" applyAlignment="1">
      <alignment vertical="center"/>
    </xf>
    <xf numFmtId="164" fontId="3" fillId="0" borderId="16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/>
    </xf>
    <xf numFmtId="3" fontId="2" fillId="0" borderId="16" xfId="1" applyNumberFormat="1" applyFont="1" applyBorder="1" applyAlignment="1">
      <alignment horizontal="center" vertical="center"/>
    </xf>
    <xf numFmtId="3" fontId="2" fillId="0" borderId="16" xfId="1" applyNumberFormat="1" applyFont="1" applyFill="1" applyBorder="1" applyAlignment="1">
      <alignment horizontal="center" vertical="center"/>
    </xf>
    <xf numFmtId="3" fontId="2" fillId="0" borderId="16" xfId="0" applyNumberFormat="1" applyFont="1" applyBorder="1" applyAlignment="1">
      <alignment horizontal="center" vertical="center"/>
    </xf>
    <xf numFmtId="0" fontId="16" fillId="5" borderId="16" xfId="0" applyFont="1" applyFill="1" applyBorder="1" applyAlignment="1">
      <alignment horizontal="left" vertical="center" wrapText="1"/>
    </xf>
    <xf numFmtId="0" fontId="16" fillId="4" borderId="16" xfId="0" applyFont="1" applyFill="1" applyBorder="1" applyAlignment="1">
      <alignment horizontal="left" vertical="center"/>
    </xf>
    <xf numFmtId="0" fontId="16" fillId="5" borderId="16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8" fillId="14" borderId="16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left" vertical="center" wrapText="1"/>
    </xf>
    <xf numFmtId="3" fontId="12" fillId="0" borderId="16" xfId="0" applyNumberFormat="1" applyFont="1" applyBorder="1" applyAlignment="1">
      <alignment horizontal="center" vertical="center" wrapText="1"/>
    </xf>
    <xf numFmtId="169" fontId="0" fillId="0" borderId="16" xfId="4" applyNumberFormat="1" applyFont="1" applyFill="1" applyBorder="1" applyAlignment="1">
      <alignment horizontal="center"/>
    </xf>
    <xf numFmtId="164" fontId="6" fillId="0" borderId="16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166" fontId="6" fillId="0" borderId="16" xfId="0" applyNumberFormat="1" applyFont="1" applyFill="1" applyBorder="1" applyAlignment="1">
      <alignment horizontal="center" vertical="center" wrapText="1"/>
    </xf>
    <xf numFmtId="169" fontId="0" fillId="0" borderId="16" xfId="4" applyNumberFormat="1" applyFont="1" applyBorder="1" applyAlignment="1">
      <alignment horizontal="center"/>
    </xf>
    <xf numFmtId="0" fontId="12" fillId="0" borderId="16" xfId="0" applyFont="1" applyBorder="1" applyAlignment="1">
      <alignment horizontal="center" vertical="center" wrapText="1"/>
    </xf>
    <xf numFmtId="166" fontId="12" fillId="0" borderId="16" xfId="0" applyNumberFormat="1" applyFont="1" applyFill="1" applyBorder="1" applyAlignment="1">
      <alignment horizontal="center" vertical="center" wrapText="1"/>
    </xf>
    <xf numFmtId="166" fontId="12" fillId="0" borderId="16" xfId="0" applyNumberFormat="1" applyFont="1" applyBorder="1" applyAlignment="1">
      <alignment horizontal="center" vertical="center" wrapText="1"/>
    </xf>
    <xf numFmtId="164" fontId="12" fillId="0" borderId="16" xfId="0" applyNumberFormat="1" applyFont="1" applyBorder="1" applyAlignment="1">
      <alignment horizontal="center" vertical="center" wrapText="1"/>
    </xf>
    <xf numFmtId="0" fontId="8" fillId="15" borderId="16" xfId="0" applyFont="1" applyFill="1" applyBorder="1" applyAlignment="1">
      <alignment horizontal="left" vertical="center" wrapText="1"/>
    </xf>
    <xf numFmtId="3" fontId="8" fillId="15" borderId="16" xfId="0" applyNumberFormat="1" applyFont="1" applyFill="1" applyBorder="1" applyAlignment="1">
      <alignment horizontal="center" vertical="center" wrapText="1"/>
    </xf>
    <xf numFmtId="164" fontId="2" fillId="15" borderId="16" xfId="0" applyNumberFormat="1" applyFont="1" applyFill="1" applyBorder="1" applyAlignment="1">
      <alignment horizontal="center"/>
    </xf>
    <xf numFmtId="0" fontId="8" fillId="15" borderId="16" xfId="0" applyFont="1" applyFill="1" applyBorder="1" applyAlignment="1">
      <alignment horizontal="center" vertical="center" wrapText="1"/>
    </xf>
    <xf numFmtId="164" fontId="8" fillId="15" borderId="16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/>
    </xf>
    <xf numFmtId="0" fontId="0" fillId="0" borderId="0" xfId="0" applyBorder="1" applyAlignment="1"/>
    <xf numFmtId="0" fontId="0" fillId="0" borderId="21" xfId="0" applyBorder="1" applyAlignment="1"/>
    <xf numFmtId="0" fontId="0" fillId="0" borderId="12" xfId="0" applyBorder="1"/>
    <xf numFmtId="0" fontId="0" fillId="0" borderId="6" xfId="0" applyBorder="1"/>
    <xf numFmtId="0" fontId="0" fillId="0" borderId="11" xfId="0" applyBorder="1"/>
    <xf numFmtId="0" fontId="5" fillId="3" borderId="17" xfId="0" applyFont="1" applyFill="1" applyBorder="1" applyAlignment="1"/>
    <xf numFmtId="0" fontId="5" fillId="3" borderId="18" xfId="0" applyFont="1" applyFill="1" applyBorder="1" applyAlignment="1"/>
    <xf numFmtId="0" fontId="5" fillId="3" borderId="19" xfId="0" applyFont="1" applyFill="1" applyBorder="1" applyAlignment="1"/>
    <xf numFmtId="0" fontId="16" fillId="10" borderId="16" xfId="0" applyFont="1" applyFill="1" applyBorder="1"/>
    <xf numFmtId="166" fontId="0" fillId="0" borderId="16" xfId="1" applyNumberFormat="1" applyFont="1" applyBorder="1" applyAlignment="1">
      <alignment horizontal="center"/>
    </xf>
    <xf numFmtId="166" fontId="0" fillId="0" borderId="16" xfId="1" applyNumberFormat="1" applyFont="1" applyFill="1" applyBorder="1" applyAlignment="1">
      <alignment horizontal="center"/>
    </xf>
    <xf numFmtId="166" fontId="0" fillId="0" borderId="16" xfId="0" applyNumberFormat="1" applyBorder="1" applyAlignment="1">
      <alignment horizontal="center"/>
    </xf>
    <xf numFmtId="0" fontId="6" fillId="9" borderId="16" xfId="0" applyFont="1" applyFill="1" applyBorder="1"/>
    <xf numFmtId="0" fontId="6" fillId="11" borderId="16" xfId="0" applyFont="1" applyFill="1" applyBorder="1"/>
    <xf numFmtId="0" fontId="6" fillId="12" borderId="16" xfId="0" applyFont="1" applyFill="1" applyBorder="1"/>
    <xf numFmtId="0" fontId="16" fillId="13" borderId="16" xfId="0" applyFont="1" applyFill="1" applyBorder="1"/>
    <xf numFmtId="0" fontId="16" fillId="6" borderId="16" xfId="0" applyFont="1" applyFill="1" applyBorder="1"/>
    <xf numFmtId="37" fontId="0" fillId="0" borderId="16" xfId="0" applyNumberFormat="1" applyBorder="1" applyAlignment="1">
      <alignment horizontal="center"/>
    </xf>
    <xf numFmtId="0" fontId="16" fillId="8" borderId="16" xfId="0" applyFont="1" applyFill="1" applyBorder="1"/>
    <xf numFmtId="0" fontId="6" fillId="7" borderId="16" xfId="0" applyFont="1" applyFill="1" applyBorder="1" applyAlignment="1">
      <alignment wrapText="1"/>
    </xf>
    <xf numFmtId="0" fontId="6" fillId="20" borderId="16" xfId="0" applyFont="1" applyFill="1" applyBorder="1" applyAlignment="1">
      <alignment wrapText="1"/>
    </xf>
    <xf numFmtId="167" fontId="0" fillId="0" borderId="16" xfId="0" applyNumberFormat="1" applyBorder="1" applyAlignment="1">
      <alignment horizontal="center"/>
    </xf>
    <xf numFmtId="0" fontId="2" fillId="14" borderId="16" xfId="0" applyFont="1" applyFill="1" applyBorder="1" applyAlignment="1">
      <alignment horizontal="left" vertical="center"/>
    </xf>
    <xf numFmtId="0" fontId="2" fillId="14" borderId="16" xfId="0" applyFont="1" applyFill="1" applyBorder="1" applyAlignment="1">
      <alignment horizontal="center"/>
    </xf>
    <xf numFmtId="9" fontId="0" fillId="0" borderId="16" xfId="4" applyFont="1" applyBorder="1" applyAlignment="1">
      <alignment horizontal="center"/>
    </xf>
    <xf numFmtId="0" fontId="2" fillId="14" borderId="16" xfId="0" applyFont="1" applyFill="1" applyBorder="1" applyAlignment="1">
      <alignment horizontal="left"/>
    </xf>
    <xf numFmtId="0" fontId="9" fillId="0" borderId="32" xfId="2" applyBorder="1"/>
    <xf numFmtId="0" fontId="16" fillId="6" borderId="16" xfId="0" applyFont="1" applyFill="1" applyBorder="1" applyAlignment="1">
      <alignment wrapText="1"/>
    </xf>
    <xf numFmtId="0" fontId="6" fillId="7" borderId="16" xfId="0" applyFont="1" applyFill="1" applyBorder="1"/>
    <xf numFmtId="0" fontId="0" fillId="0" borderId="0" xfId="0" applyBorder="1"/>
    <xf numFmtId="0" fontId="0" fillId="0" borderId="6" xfId="0" applyBorder="1"/>
    <xf numFmtId="0" fontId="6" fillId="20" borderId="16" xfId="0" applyFont="1" applyFill="1" applyBorder="1" applyAlignment="1"/>
    <xf numFmtId="37" fontId="2" fillId="0" borderId="16" xfId="0" applyNumberFormat="1" applyFont="1" applyBorder="1" applyAlignment="1">
      <alignment horizontal="center"/>
    </xf>
    <xf numFmtId="166" fontId="3" fillId="0" borderId="16" xfId="0" applyNumberFormat="1" applyFont="1" applyFill="1" applyBorder="1" applyAlignment="1">
      <alignment horizontal="center"/>
    </xf>
    <xf numFmtId="166" fontId="3" fillId="0" borderId="16" xfId="0" applyNumberFormat="1" applyFont="1" applyBorder="1" applyAlignment="1">
      <alignment horizontal="center"/>
    </xf>
    <xf numFmtId="0" fontId="8" fillId="14" borderId="16" xfId="0" applyFont="1" applyFill="1" applyBorder="1" applyAlignment="1">
      <alignment horizontal="left" vertical="center" wrapText="1"/>
    </xf>
    <xf numFmtId="166" fontId="8" fillId="15" borderId="16" xfId="0" applyNumberFormat="1" applyFont="1" applyFill="1" applyBorder="1" applyAlignment="1">
      <alignment horizontal="center" vertical="center" wrapText="1"/>
    </xf>
    <xf numFmtId="3" fontId="2" fillId="0" borderId="16" xfId="0" applyNumberFormat="1" applyFont="1" applyFill="1" applyBorder="1" applyAlignment="1">
      <alignment horizontal="center" vertical="center"/>
    </xf>
    <xf numFmtId="166" fontId="0" fillId="0" borderId="16" xfId="0" applyNumberFormat="1" applyBorder="1" applyAlignment="1">
      <alignment horizontal="center" vertical="center"/>
    </xf>
    <xf numFmtId="166" fontId="0" fillId="0" borderId="16" xfId="0" applyNumberFormat="1" applyFill="1" applyBorder="1" applyAlignment="1">
      <alignment horizontal="center" vertical="center"/>
    </xf>
    <xf numFmtId="3" fontId="8" fillId="15" borderId="16" xfId="0" applyNumberFormat="1" applyFont="1" applyFill="1" applyBorder="1" applyAlignment="1">
      <alignment horizontal="right" vertical="center" wrapText="1"/>
    </xf>
    <xf numFmtId="0" fontId="10" fillId="14" borderId="16" xfId="2" applyFont="1" applyFill="1" applyBorder="1" applyAlignment="1">
      <alignment horizontal="center"/>
    </xf>
    <xf numFmtId="0" fontId="2" fillId="14" borderId="16" xfId="0" applyFont="1" applyFill="1" applyBorder="1" applyAlignment="1">
      <alignment horizontal="center" wrapText="1"/>
    </xf>
    <xf numFmtId="0" fontId="2" fillId="20" borderId="16" xfId="0" applyFont="1" applyFill="1" applyBorder="1" applyAlignment="1">
      <alignment horizontal="left" vertical="center"/>
    </xf>
    <xf numFmtId="3" fontId="2" fillId="0" borderId="16" xfId="0" applyNumberFormat="1" applyFont="1" applyBorder="1" applyAlignment="1">
      <alignment horizontal="center"/>
    </xf>
    <xf numFmtId="3" fontId="2" fillId="0" borderId="16" xfId="0" applyNumberFormat="1" applyFont="1" applyFill="1" applyBorder="1" applyAlignment="1">
      <alignment horizontal="center"/>
    </xf>
    <xf numFmtId="164" fontId="0" fillId="0" borderId="16" xfId="0" applyNumberFormat="1" applyBorder="1" applyAlignment="1">
      <alignment horizontal="center" vertical="center"/>
    </xf>
    <xf numFmtId="164" fontId="0" fillId="0" borderId="16" xfId="0" applyNumberFormat="1" applyFill="1" applyBorder="1" applyAlignment="1">
      <alignment horizontal="center" vertical="center"/>
    </xf>
    <xf numFmtId="169" fontId="0" fillId="0" borderId="16" xfId="4" applyNumberFormat="1" applyFont="1" applyFill="1" applyBorder="1" applyAlignment="1">
      <alignment horizontal="right"/>
    </xf>
    <xf numFmtId="3" fontId="0" fillId="0" borderId="16" xfId="0" applyNumberFormat="1" applyBorder="1" applyAlignment="1">
      <alignment horizontal="center" vertical="center"/>
    </xf>
    <xf numFmtId="3" fontId="2" fillId="15" borderId="16" xfId="0" applyNumberFormat="1" applyFont="1" applyFill="1" applyBorder="1" applyAlignment="1">
      <alignment horizontal="center" vertical="center"/>
    </xf>
    <xf numFmtId="164" fontId="7" fillId="0" borderId="16" xfId="0" applyNumberFormat="1" applyFont="1" applyBorder="1" applyAlignment="1">
      <alignment horizontal="center" vertical="center" wrapText="1"/>
    </xf>
    <xf numFmtId="0" fontId="10" fillId="14" borderId="16" xfId="2" applyFont="1" applyFill="1" applyBorder="1" applyAlignment="1">
      <alignment horizontal="center" wrapText="1"/>
    </xf>
    <xf numFmtId="166" fontId="10" fillId="14" borderId="16" xfId="3" applyNumberFormat="1" applyFont="1" applyFill="1" applyBorder="1" applyAlignment="1">
      <alignment horizontal="center" wrapText="1"/>
    </xf>
    <xf numFmtId="0" fontId="11" fillId="0" borderId="16" xfId="2" applyFont="1" applyBorder="1" applyAlignment="1">
      <alignment horizontal="left"/>
    </xf>
    <xf numFmtId="0" fontId="11" fillId="0" borderId="16" xfId="2" applyFont="1" applyBorder="1"/>
    <xf numFmtId="3" fontId="11" fillId="0" borderId="16" xfId="2" applyNumberFormat="1" applyFont="1" applyBorder="1" applyAlignment="1">
      <alignment horizontal="center"/>
    </xf>
    <xf numFmtId="166" fontId="11" fillId="0" borderId="16" xfId="3" applyNumberFormat="1" applyFont="1" applyBorder="1" applyAlignment="1">
      <alignment horizontal="center"/>
    </xf>
    <xf numFmtId="0" fontId="11" fillId="0" borderId="16" xfId="2" applyFont="1" applyFill="1" applyBorder="1" applyAlignment="1">
      <alignment horizontal="left"/>
    </xf>
    <xf numFmtId="0" fontId="11" fillId="0" borderId="16" xfId="2" applyFont="1" applyFill="1" applyBorder="1"/>
    <xf numFmtId="3" fontId="10" fillId="14" borderId="16" xfId="2" applyNumberFormat="1" applyFont="1" applyFill="1" applyBorder="1" applyAlignment="1">
      <alignment horizontal="center" wrapText="1"/>
    </xf>
    <xf numFmtId="169" fontId="12" fillId="0" borderId="16" xfId="4" quotePrefix="1" applyNumberFormat="1" applyFont="1" applyBorder="1" applyAlignment="1">
      <alignment horizontal="center" vertical="center" wrapText="1"/>
    </xf>
    <xf numFmtId="166" fontId="12" fillId="0" borderId="16" xfId="0" quotePrefix="1" applyNumberFormat="1" applyFont="1" applyBorder="1" applyAlignment="1">
      <alignment horizontal="center" vertical="center" wrapText="1"/>
    </xf>
    <xf numFmtId="9" fontId="12" fillId="0" borderId="16" xfId="4" applyFont="1" applyBorder="1" applyAlignment="1">
      <alignment horizontal="center" vertical="center" wrapText="1"/>
    </xf>
    <xf numFmtId="169" fontId="7" fillId="0" borderId="16" xfId="4" quotePrefix="1" applyNumberFormat="1" applyFont="1" applyBorder="1" applyAlignment="1">
      <alignment horizontal="center" vertical="center" wrapText="1"/>
    </xf>
    <xf numFmtId="164" fontId="7" fillId="0" borderId="16" xfId="0" quotePrefix="1" applyNumberFormat="1" applyFont="1" applyBorder="1" applyAlignment="1">
      <alignment horizontal="center" vertical="center" wrapText="1"/>
    </xf>
    <xf numFmtId="166" fontId="7" fillId="0" borderId="16" xfId="0" applyNumberFormat="1" applyFont="1" applyBorder="1" applyAlignment="1">
      <alignment horizontal="center" vertical="center" wrapText="1"/>
    </xf>
    <xf numFmtId="169" fontId="7" fillId="0" borderId="16" xfId="4" applyNumberFormat="1" applyFont="1" applyBorder="1" applyAlignment="1">
      <alignment horizontal="center" vertical="center" wrapText="1"/>
    </xf>
    <xf numFmtId="166" fontId="10" fillId="14" borderId="16" xfId="3" applyNumberFormat="1" applyFont="1" applyFill="1" applyBorder="1" applyAlignment="1">
      <alignment horizontal="center"/>
    </xf>
    <xf numFmtId="166" fontId="11" fillId="0" borderId="16" xfId="3" quotePrefix="1" applyNumberFormat="1" applyFont="1" applyBorder="1" applyAlignment="1">
      <alignment horizontal="center"/>
    </xf>
    <xf numFmtId="49" fontId="11" fillId="0" borderId="16" xfId="3" applyNumberFormat="1" applyFont="1" applyBorder="1" applyAlignment="1">
      <alignment horizontal="center"/>
    </xf>
    <xf numFmtId="1" fontId="12" fillId="0" borderId="16" xfId="0" applyNumberFormat="1" applyFont="1" applyBorder="1" applyAlignment="1">
      <alignment horizontal="center" vertical="center" wrapText="1"/>
    </xf>
    <xf numFmtId="3" fontId="10" fillId="14" borderId="16" xfId="2" applyNumberFormat="1" applyFont="1" applyFill="1" applyBorder="1" applyAlignment="1">
      <alignment horizontal="center"/>
    </xf>
    <xf numFmtId="165" fontId="10" fillId="14" borderId="16" xfId="3" applyNumberFormat="1" applyFont="1" applyFill="1" applyBorder="1" applyAlignment="1">
      <alignment horizontal="center"/>
    </xf>
    <xf numFmtId="167" fontId="11" fillId="0" borderId="16" xfId="3" applyNumberFormat="1" applyFont="1" applyBorder="1" applyAlignment="1">
      <alignment horizontal="center"/>
    </xf>
    <xf numFmtId="0" fontId="10" fillId="14" borderId="16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/>
    </xf>
    <xf numFmtId="3" fontId="3" fillId="2" borderId="16" xfId="1" applyNumberFormat="1" applyFont="1" applyFill="1" applyBorder="1" applyAlignment="1">
      <alignment horizontal="center" vertical="top"/>
    </xf>
    <xf numFmtId="166" fontId="3" fillId="2" borderId="16" xfId="1" applyNumberFormat="1" applyFont="1" applyFill="1" applyBorder="1" applyAlignment="1">
      <alignment horizontal="center" vertical="top"/>
    </xf>
    <xf numFmtId="0" fontId="3" fillId="15" borderId="16" xfId="0" applyFont="1" applyFill="1" applyBorder="1" applyAlignment="1">
      <alignment horizontal="center"/>
    </xf>
    <xf numFmtId="3" fontId="3" fillId="15" borderId="16" xfId="1" applyNumberFormat="1" applyFont="1" applyFill="1" applyBorder="1" applyAlignment="1">
      <alignment horizontal="center" vertical="top"/>
    </xf>
    <xf numFmtId="166" fontId="3" fillId="15" borderId="16" xfId="1" applyNumberFormat="1" applyFont="1" applyFill="1" applyBorder="1" applyAlignment="1">
      <alignment horizontal="center" vertical="top"/>
    </xf>
    <xf numFmtId="0" fontId="10" fillId="14" borderId="16" xfId="5" applyFont="1" applyFill="1" applyBorder="1" applyAlignment="1">
      <alignment horizontal="center" vertical="center"/>
    </xf>
    <xf numFmtId="165" fontId="10" fillId="14" borderId="16" xfId="1" applyNumberFormat="1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vertical="center"/>
    </xf>
    <xf numFmtId="3" fontId="11" fillId="2" borderId="16" xfId="0" applyNumberFormat="1" applyFont="1" applyFill="1" applyBorder="1" applyAlignment="1">
      <alignment horizontal="center" vertical="center"/>
    </xf>
    <xf numFmtId="169" fontId="11" fillId="2" borderId="16" xfId="4" applyNumberFormat="1" applyFont="1" applyFill="1" applyBorder="1" applyAlignment="1">
      <alignment horizontal="center" vertical="center"/>
    </xf>
    <xf numFmtId="3" fontId="11" fillId="2" borderId="16" xfId="1" applyNumberFormat="1" applyFont="1" applyFill="1" applyBorder="1" applyAlignment="1">
      <alignment horizontal="center" vertical="center"/>
    </xf>
    <xf numFmtId="3" fontId="11" fillId="2" borderId="16" xfId="0" applyNumberFormat="1" applyFont="1" applyFill="1" applyBorder="1" applyAlignment="1">
      <alignment horizontal="center" vertical="top"/>
    </xf>
    <xf numFmtId="3" fontId="11" fillId="2" borderId="16" xfId="1" applyNumberFormat="1" applyFont="1" applyFill="1" applyBorder="1" applyAlignment="1">
      <alignment horizontal="center" vertical="top"/>
    </xf>
    <xf numFmtId="0" fontId="11" fillId="15" borderId="16" xfId="6" applyFont="1" applyFill="1" applyBorder="1" applyAlignment="1">
      <alignment vertical="center"/>
    </xf>
    <xf numFmtId="3" fontId="11" fillId="15" borderId="16" xfId="6" applyNumberFormat="1" applyFont="1" applyFill="1" applyBorder="1" applyAlignment="1">
      <alignment horizontal="center" vertical="center"/>
    </xf>
    <xf numFmtId="164" fontId="11" fillId="15" borderId="16" xfId="6" applyNumberFormat="1" applyFont="1" applyFill="1" applyBorder="1" applyAlignment="1">
      <alignment horizontal="center" vertical="center"/>
    </xf>
    <xf numFmtId="164" fontId="11" fillId="15" borderId="16" xfId="1" applyNumberFormat="1" applyFont="1" applyFill="1" applyBorder="1" applyAlignment="1">
      <alignment horizontal="center" vertical="center"/>
    </xf>
    <xf numFmtId="16" fontId="2" fillId="14" borderId="16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top" wrapText="1"/>
    </xf>
    <xf numFmtId="0" fontId="5" fillId="3" borderId="17" xfId="0" applyFont="1" applyFill="1" applyBorder="1" applyAlignment="1">
      <alignment horizontal="left"/>
    </xf>
    <xf numFmtId="0" fontId="5" fillId="3" borderId="18" xfId="0" applyFont="1" applyFill="1" applyBorder="1" applyAlignment="1">
      <alignment horizontal="left"/>
    </xf>
    <xf numFmtId="0" fontId="5" fillId="3" borderId="19" xfId="0" applyFont="1" applyFill="1" applyBorder="1" applyAlignment="1">
      <alignment horizontal="left"/>
    </xf>
    <xf numFmtId="0" fontId="0" fillId="0" borderId="14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4" fillId="15" borderId="17" xfId="0" applyFont="1" applyFill="1" applyBorder="1" applyAlignment="1">
      <alignment horizontal="left" vertical="center"/>
    </xf>
    <xf numFmtId="0" fontId="4" fillId="15" borderId="18" xfId="0" applyFont="1" applyFill="1" applyBorder="1" applyAlignment="1">
      <alignment horizontal="left" vertical="center"/>
    </xf>
    <xf numFmtId="0" fontId="4" fillId="15" borderId="19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4" fillId="15" borderId="16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left"/>
    </xf>
    <xf numFmtId="0" fontId="5" fillId="3" borderId="10" xfId="0" applyFont="1" applyFill="1" applyBorder="1" applyAlignment="1">
      <alignment horizontal="left"/>
    </xf>
    <xf numFmtId="0" fontId="0" fillId="0" borderId="31" xfId="0" applyBorder="1"/>
    <xf numFmtId="0" fontId="7" fillId="0" borderId="0" xfId="0" applyFont="1" applyAlignment="1">
      <alignment horizontal="left" vertical="center"/>
    </xf>
    <xf numFmtId="0" fontId="0" fillId="0" borderId="17" xfId="0" applyBorder="1" applyAlignment="1">
      <alignment wrapText="1"/>
    </xf>
    <xf numFmtId="0" fontId="0" fillId="0" borderId="19" xfId="0" applyBorder="1" applyAlignment="1">
      <alignment wrapText="1"/>
    </xf>
    <xf numFmtId="0" fontId="5" fillId="3" borderId="16" xfId="0" applyFont="1" applyFill="1" applyBorder="1" applyAlignment="1">
      <alignment horizontal="left" wrapText="1"/>
    </xf>
    <xf numFmtId="0" fontId="2" fillId="14" borderId="17" xfId="0" applyFont="1" applyFill="1" applyBorder="1" applyAlignment="1">
      <alignment horizontal="center"/>
    </xf>
    <xf numFmtId="0" fontId="2" fillId="14" borderId="19" xfId="0" applyFont="1" applyFill="1" applyBorder="1" applyAlignment="1">
      <alignment horizontal="center"/>
    </xf>
    <xf numFmtId="0" fontId="0" fillId="0" borderId="12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4" xfId="0" applyBorder="1"/>
    <xf numFmtId="0" fontId="0" fillId="0" borderId="13" xfId="0" applyBorder="1"/>
    <xf numFmtId="0" fontId="0" fillId="0" borderId="15" xfId="0" applyBorder="1"/>
    <xf numFmtId="0" fontId="0" fillId="0" borderId="4" xfId="0" applyBorder="1"/>
    <xf numFmtId="0" fontId="0" fillId="0" borderId="0" xfId="0" applyBorder="1"/>
    <xf numFmtId="0" fontId="0" fillId="0" borderId="21" xfId="0" applyBorder="1"/>
    <xf numFmtId="0" fontId="0" fillId="0" borderId="12" xfId="0" applyBorder="1"/>
    <xf numFmtId="0" fontId="0" fillId="0" borderId="6" xfId="0" applyBorder="1"/>
    <xf numFmtId="0" fontId="0" fillId="0" borderId="11" xfId="0" applyBorder="1"/>
    <xf numFmtId="0" fontId="2" fillId="14" borderId="14" xfId="0" applyFont="1" applyFill="1" applyBorder="1" applyAlignment="1">
      <alignment horizontal="center"/>
    </xf>
    <xf numFmtId="0" fontId="2" fillId="14" borderId="15" xfId="0" applyFont="1" applyFill="1" applyBorder="1" applyAlignment="1">
      <alignment horizontal="center"/>
    </xf>
    <xf numFmtId="0" fontId="5" fillId="15" borderId="17" xfId="0" applyFont="1" applyFill="1" applyBorder="1" applyAlignment="1">
      <alignment horizontal="left"/>
    </xf>
    <xf numFmtId="0" fontId="5" fillId="15" borderId="18" xfId="0" applyFont="1" applyFill="1" applyBorder="1" applyAlignment="1">
      <alignment horizontal="left"/>
    </xf>
    <xf numFmtId="0" fontId="5" fillId="15" borderId="19" xfId="0" applyFont="1" applyFill="1" applyBorder="1" applyAlignment="1">
      <alignment horizontal="left"/>
    </xf>
    <xf numFmtId="0" fontId="5" fillId="3" borderId="14" xfId="0" applyFont="1" applyFill="1" applyBorder="1" applyAlignment="1">
      <alignment horizontal="left" wrapText="1"/>
    </xf>
    <xf numFmtId="0" fontId="5" fillId="3" borderId="13" xfId="0" applyFont="1" applyFill="1" applyBorder="1" applyAlignment="1">
      <alignment horizontal="left" wrapText="1"/>
    </xf>
    <xf numFmtId="0" fontId="5" fillId="3" borderId="15" xfId="0" applyFont="1" applyFill="1" applyBorder="1" applyAlignment="1">
      <alignment horizontal="left" wrapText="1"/>
    </xf>
    <xf numFmtId="0" fontId="0" fillId="0" borderId="4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21" xfId="0" applyBorder="1" applyAlignment="1">
      <alignment wrapText="1"/>
    </xf>
    <xf numFmtId="0" fontId="5" fillId="3" borderId="14" xfId="0" applyFont="1" applyFill="1" applyBorder="1" applyAlignment="1">
      <alignment wrapText="1"/>
    </xf>
    <xf numFmtId="0" fontId="5" fillId="3" borderId="13" xfId="0" applyFont="1" applyFill="1" applyBorder="1" applyAlignment="1">
      <alignment wrapText="1"/>
    </xf>
    <xf numFmtId="0" fontId="5" fillId="3" borderId="15" xfId="0" applyFont="1" applyFill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5" fillId="3" borderId="14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8" fillId="14" borderId="16" xfId="0" applyFont="1" applyFill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11" xfId="0" applyFont="1" applyFill="1" applyBorder="1" applyAlignment="1">
      <alignment horizontal="left" vertical="top" wrapText="1"/>
    </xf>
    <xf numFmtId="0" fontId="0" fillId="0" borderId="14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0" xfId="0"/>
    <xf numFmtId="0" fontId="5" fillId="3" borderId="17" xfId="0" applyFont="1" applyFill="1" applyBorder="1" applyAlignment="1">
      <alignment horizontal="left" wrapText="1"/>
    </xf>
    <xf numFmtId="0" fontId="5" fillId="3" borderId="18" xfId="0" applyFont="1" applyFill="1" applyBorder="1" applyAlignment="1">
      <alignment horizontal="left" wrapText="1"/>
    </xf>
    <xf numFmtId="0" fontId="5" fillId="3" borderId="19" xfId="0" applyFont="1" applyFill="1" applyBorder="1" applyAlignment="1">
      <alignment horizontal="left" wrapText="1"/>
    </xf>
    <xf numFmtId="0" fontId="2" fillId="15" borderId="14" xfId="0" applyFont="1" applyFill="1" applyBorder="1" applyAlignment="1"/>
    <xf numFmtId="0" fontId="2" fillId="15" borderId="13" xfId="0" applyFont="1" applyFill="1" applyBorder="1" applyAlignment="1"/>
    <xf numFmtId="0" fontId="2" fillId="15" borderId="15" xfId="0" applyFont="1" applyFill="1" applyBorder="1" applyAlignment="1"/>
    <xf numFmtId="0" fontId="2" fillId="15" borderId="4" xfId="0" applyFont="1" applyFill="1" applyBorder="1" applyAlignment="1"/>
    <xf numFmtId="0" fontId="2" fillId="15" borderId="0" xfId="0" applyFont="1" applyFill="1" applyBorder="1" applyAlignment="1"/>
    <xf numFmtId="0" fontId="2" fillId="15" borderId="21" xfId="0" applyFont="1" applyFill="1" applyBorder="1" applyAlignment="1"/>
    <xf numFmtId="0" fontId="0" fillId="0" borderId="18" xfId="0" applyBorder="1" applyAlignment="1">
      <alignment wrapText="1"/>
    </xf>
    <xf numFmtId="0" fontId="0" fillId="0" borderId="20" xfId="0" applyBorder="1" applyAlignment="1">
      <alignment vertical="top"/>
    </xf>
    <xf numFmtId="0" fontId="0" fillId="0" borderId="20" xfId="0" applyBorder="1" applyAlignment="1">
      <alignment horizontal="left" vertical="top"/>
    </xf>
    <xf numFmtId="0" fontId="13" fillId="3" borderId="2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8" fillId="15" borderId="1" xfId="0" applyFont="1" applyFill="1" applyBorder="1" applyAlignment="1">
      <alignment horizontal="left" vertical="center" wrapText="1"/>
    </xf>
    <xf numFmtId="0" fontId="0" fillId="0" borderId="13" xfId="0" applyFont="1" applyBorder="1" applyAlignment="1">
      <alignment wrapText="1"/>
    </xf>
    <xf numFmtId="0" fontId="25" fillId="15" borderId="1" xfId="0" applyFont="1" applyFill="1" applyBorder="1" applyAlignment="1">
      <alignment horizontal="left" vertical="center" wrapText="1"/>
    </xf>
    <xf numFmtId="0" fontId="8" fillId="15" borderId="17" xfId="0" applyFont="1" applyFill="1" applyBorder="1" applyAlignment="1">
      <alignment horizontal="left" vertical="center" wrapText="1"/>
    </xf>
    <xf numFmtId="0" fontId="8" fillId="15" borderId="18" xfId="0" applyFont="1" applyFill="1" applyBorder="1" applyAlignment="1">
      <alignment horizontal="left" vertical="center" wrapText="1"/>
    </xf>
    <xf numFmtId="0" fontId="8" fillId="15" borderId="19" xfId="0" applyFont="1" applyFill="1" applyBorder="1" applyAlignment="1">
      <alignment horizontal="left" vertical="center" wrapText="1"/>
    </xf>
    <xf numFmtId="0" fontId="8" fillId="15" borderId="16" xfId="0" applyFont="1" applyFill="1" applyBorder="1" applyAlignment="1">
      <alignment horizontal="left" vertical="center" wrapText="1"/>
    </xf>
    <xf numFmtId="0" fontId="13" fillId="3" borderId="16" xfId="0" applyFont="1" applyFill="1" applyBorder="1" applyAlignment="1">
      <alignment horizontal="left" vertical="center" wrapText="1"/>
    </xf>
    <xf numFmtId="0" fontId="0" fillId="0" borderId="17" xfId="0" applyFont="1" applyBorder="1" applyAlignment="1">
      <alignment wrapText="1"/>
    </xf>
    <xf numFmtId="0" fontId="0" fillId="0" borderId="18" xfId="0" applyFont="1" applyBorder="1" applyAlignment="1">
      <alignment wrapText="1"/>
    </xf>
    <xf numFmtId="0" fontId="0" fillId="0" borderId="19" xfId="0" applyFont="1" applyBorder="1" applyAlignment="1">
      <alignment wrapText="1"/>
    </xf>
    <xf numFmtId="0" fontId="13" fillId="3" borderId="6" xfId="0" applyFont="1" applyFill="1" applyBorder="1" applyAlignment="1">
      <alignment horizontal="left" vertical="center"/>
    </xf>
    <xf numFmtId="0" fontId="8" fillId="14" borderId="10" xfId="0" applyFont="1" applyFill="1" applyBorder="1" applyAlignment="1">
      <alignment horizontal="left" vertical="center" wrapText="1"/>
    </xf>
    <xf numFmtId="0" fontId="8" fillId="14" borderId="7" xfId="0" applyFont="1" applyFill="1" applyBorder="1" applyAlignment="1">
      <alignment horizontal="left" vertical="center" wrapText="1"/>
    </xf>
    <xf numFmtId="0" fontId="8" fillId="14" borderId="17" xfId="0" applyFont="1" applyFill="1" applyBorder="1" applyAlignment="1">
      <alignment horizontal="center" vertical="center" wrapText="1"/>
    </xf>
    <xf numFmtId="0" fontId="8" fillId="14" borderId="19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12" fillId="0" borderId="12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wrapText="1"/>
    </xf>
    <xf numFmtId="0" fontId="5" fillId="3" borderId="6" xfId="0" applyFont="1" applyFill="1" applyBorder="1" applyAlignment="1">
      <alignment horizontal="left" wrapText="1"/>
    </xf>
    <xf numFmtId="0" fontId="10" fillId="14" borderId="17" xfId="2" applyFont="1" applyFill="1" applyBorder="1" applyAlignment="1">
      <alignment horizontal="center" wrapText="1"/>
    </xf>
    <xf numFmtId="0" fontId="10" fillId="14" borderId="19" xfId="2" applyFont="1" applyFill="1" applyBorder="1" applyAlignment="1">
      <alignment horizontal="center" wrapText="1"/>
    </xf>
    <xf numFmtId="168" fontId="3" fillId="20" borderId="10" xfId="1" applyNumberFormat="1" applyFont="1" applyFill="1" applyBorder="1" applyAlignment="1">
      <alignment horizontal="left" vertical="top"/>
    </xf>
    <xf numFmtId="168" fontId="3" fillId="20" borderId="20" xfId="1" applyNumberFormat="1" applyFont="1" applyFill="1" applyBorder="1" applyAlignment="1">
      <alignment horizontal="left" vertical="top"/>
    </xf>
    <xf numFmtId="168" fontId="3" fillId="20" borderId="7" xfId="1" applyNumberFormat="1" applyFont="1" applyFill="1" applyBorder="1" applyAlignment="1">
      <alignment horizontal="left" vertical="top"/>
    </xf>
    <xf numFmtId="168" fontId="3" fillId="0" borderId="10" xfId="1" applyNumberFormat="1" applyFont="1" applyFill="1" applyBorder="1" applyAlignment="1">
      <alignment horizontal="left" vertical="top"/>
    </xf>
    <xf numFmtId="168" fontId="3" fillId="0" borderId="20" xfId="1" applyNumberFormat="1" applyFont="1" applyFill="1" applyBorder="1" applyAlignment="1">
      <alignment horizontal="left" vertical="top"/>
    </xf>
    <xf numFmtId="168" fontId="3" fillId="0" borderId="7" xfId="1" applyNumberFormat="1" applyFont="1" applyFill="1" applyBorder="1" applyAlignment="1">
      <alignment horizontal="left" vertical="top"/>
    </xf>
    <xf numFmtId="0" fontId="5" fillId="3" borderId="9" xfId="0" applyFont="1" applyFill="1" applyBorder="1" applyAlignment="1">
      <alignment horizontal="left" vertical="top" wrapText="1"/>
    </xf>
    <xf numFmtId="0" fontId="12" fillId="0" borderId="14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8" fillId="3" borderId="17" xfId="0" applyFont="1" applyFill="1" applyBorder="1" applyAlignment="1">
      <alignment horizontal="left" wrapText="1"/>
    </xf>
    <xf numFmtId="0" fontId="18" fillId="3" borderId="18" xfId="0" applyFont="1" applyFill="1" applyBorder="1" applyAlignment="1">
      <alignment horizontal="left" wrapText="1"/>
    </xf>
    <xf numFmtId="0" fontId="18" fillId="3" borderId="19" xfId="0" applyFont="1" applyFill="1" applyBorder="1" applyAlignment="1">
      <alignment horizontal="left" wrapText="1"/>
    </xf>
    <xf numFmtId="0" fontId="10" fillId="14" borderId="16" xfId="5" applyFont="1" applyFill="1" applyBorder="1" applyAlignment="1">
      <alignment horizontal="center" vertical="center"/>
    </xf>
    <xf numFmtId="0" fontId="10" fillId="14" borderId="10" xfId="5" applyFont="1" applyFill="1" applyBorder="1" applyAlignment="1">
      <alignment horizontal="center" vertical="center"/>
    </xf>
    <xf numFmtId="0" fontId="11" fillId="14" borderId="7" xfId="5" applyFont="1" applyFill="1" applyBorder="1" applyAlignment="1">
      <alignment horizontal="center" vertical="center"/>
    </xf>
  </cellXfs>
  <cellStyles count="10">
    <cellStyle name="60% - Accent2" xfId="6" builtinId="36"/>
    <cellStyle name="Accent2" xfId="5" builtinId="33"/>
    <cellStyle name="Comma" xfId="1" builtinId="3"/>
    <cellStyle name="Comma 2" xfId="3"/>
    <cellStyle name="Hyperlink" xfId="8" builtinId="8"/>
    <cellStyle name="Normal" xfId="0" builtinId="0"/>
    <cellStyle name="Normal 2" xfId="2"/>
    <cellStyle name="Normal 3" xfId="9"/>
    <cellStyle name="Percent" xfId="4" builtinId="5"/>
    <cellStyle name="Percent 2" xfId="7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color rgb="FFFFFFFF"/>
      </font>
      <fill>
        <patternFill patternType="solid">
          <fgColor rgb="FFC0504D"/>
          <bgColor rgb="FFC0504D"/>
        </patternFill>
      </fill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2" defaultTableStyle="TableStyleMedium2" defaultPivotStyle="PivotStyleLight16">
    <tableStyle name="PivotStyleLight16 2" table="0" count="11">
      <tableStyleElement type="headerRow" dxfId="19"/>
      <tableStyleElement type="totalRow" dxfId="18"/>
      <tableStyleElement type="firstRowStripe" dxfId="17"/>
      <tableStyleElement type="firstColumnStripe" dxfId="16"/>
      <tableStyleElement type="firstSubtotalColumn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  <tableStyle name="TableStyleDark9 2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</tableStyles>
  <colors>
    <mruColors>
      <color rgb="FFA2CAA9"/>
      <color rgb="FF9FB8CD"/>
      <color rgb="FFDFD6A7"/>
      <color rgb="FFFF99FF"/>
      <color rgb="FFDDABC0"/>
      <color rgb="FFEBB7B7"/>
      <color rgb="FFFBF353"/>
      <color rgb="FFFFDA65"/>
      <color rgb="FFDCD0E6"/>
      <color rgb="FFE5A1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theme/theme1.xml><?xml version="1.0" encoding="utf-8"?>
<a:theme xmlns:a="http://schemas.openxmlformats.org/drawingml/2006/main" name="Office Theme">
  <a:themeElements>
    <a:clrScheme name="DHS">
      <a:dk1>
        <a:sysClr val="windowText" lastClr="000000"/>
      </a:dk1>
      <a:lt1>
        <a:sysClr val="window" lastClr="FFFFFF"/>
      </a:lt1>
      <a:dk2>
        <a:srgbClr val="2A3858"/>
      </a:dk2>
      <a:lt2>
        <a:srgbClr val="F5F5F5"/>
      </a:lt2>
      <a:accent1>
        <a:srgbClr val="02B980"/>
      </a:accent1>
      <a:accent2>
        <a:srgbClr val="212A6D"/>
      </a:accent2>
      <a:accent3>
        <a:srgbClr val="38ADC2"/>
      </a:accent3>
      <a:accent4>
        <a:srgbClr val="8064A2"/>
      </a:accent4>
      <a:accent5>
        <a:srgbClr val="C7DEDB"/>
      </a:accent5>
      <a:accent6>
        <a:srgbClr val="B1634B"/>
      </a:accent6>
      <a:hlink>
        <a:srgbClr val="B1634B"/>
      </a:hlink>
      <a:folHlink>
        <a:srgbClr val="6C3D2E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50"/>
  <sheetViews>
    <sheetView tabSelected="1" workbookViewId="0">
      <selection activeCell="A41" sqref="A41"/>
    </sheetView>
  </sheetViews>
  <sheetFormatPr defaultRowHeight="15" x14ac:dyDescent="0.25"/>
  <cols>
    <col min="1" max="1" width="124.28515625" style="56" customWidth="1"/>
    <col min="2" max="2" width="10.7109375" style="56" customWidth="1"/>
    <col min="3" max="16384" width="9.140625" style="56"/>
  </cols>
  <sheetData>
    <row r="1" spans="1:1" ht="29.25" customHeight="1" x14ac:dyDescent="0.45">
      <c r="A1" s="57" t="s">
        <v>361</v>
      </c>
    </row>
    <row r="2" spans="1:1" ht="18.75" x14ac:dyDescent="0.3">
      <c r="A2" s="112" t="s">
        <v>366</v>
      </c>
    </row>
    <row r="3" spans="1:1" x14ac:dyDescent="0.25">
      <c r="A3" s="130" t="s">
        <v>362</v>
      </c>
    </row>
    <row r="4" spans="1:1" x14ac:dyDescent="0.25">
      <c r="A4" s="130" t="s">
        <v>363</v>
      </c>
    </row>
    <row r="5" spans="1:1" x14ac:dyDescent="0.25">
      <c r="A5" s="130" t="s">
        <v>1248</v>
      </c>
    </row>
    <row r="6" spans="1:1" x14ac:dyDescent="0.25">
      <c r="A6" s="130" t="s">
        <v>3</v>
      </c>
    </row>
    <row r="7" spans="1:1" ht="16.149999999999999" customHeight="1" x14ac:dyDescent="0.25">
      <c r="A7" s="130" t="s">
        <v>1249</v>
      </c>
    </row>
    <row r="8" spans="1:1" x14ac:dyDescent="0.25">
      <c r="A8" s="130" t="s">
        <v>1288</v>
      </c>
    </row>
    <row r="9" spans="1:1" ht="18.75" x14ac:dyDescent="0.3">
      <c r="A9" s="112" t="s">
        <v>901</v>
      </c>
    </row>
    <row r="10" spans="1:1" x14ac:dyDescent="0.25">
      <c r="A10" s="130" t="s">
        <v>902</v>
      </c>
    </row>
    <row r="11" spans="1:1" x14ac:dyDescent="0.25">
      <c r="A11" s="130" t="s">
        <v>1250</v>
      </c>
    </row>
    <row r="12" spans="1:1" x14ac:dyDescent="0.25">
      <c r="A12" s="130" t="s">
        <v>638</v>
      </c>
    </row>
    <row r="13" spans="1:1" x14ac:dyDescent="0.25">
      <c r="A13" s="130" t="s">
        <v>636</v>
      </c>
    </row>
    <row r="14" spans="1:1" x14ac:dyDescent="0.25">
      <c r="A14" s="130" t="s">
        <v>637</v>
      </c>
    </row>
    <row r="15" spans="1:1" x14ac:dyDescent="0.25">
      <c r="A15" s="130" t="s">
        <v>1251</v>
      </c>
    </row>
    <row r="16" spans="1:1" ht="18.75" x14ac:dyDescent="0.3">
      <c r="A16" s="112" t="s">
        <v>364</v>
      </c>
    </row>
    <row r="17" spans="1:1" x14ac:dyDescent="0.25">
      <c r="A17" s="130" t="s">
        <v>360</v>
      </c>
    </row>
    <row r="18" spans="1:1" s="59" customFormat="1" x14ac:dyDescent="0.25">
      <c r="A18" s="130" t="s">
        <v>639</v>
      </c>
    </row>
    <row r="19" spans="1:1" x14ac:dyDescent="0.25">
      <c r="A19" s="130" t="s">
        <v>1252</v>
      </c>
    </row>
    <row r="20" spans="1:1" ht="18.75" x14ac:dyDescent="0.3">
      <c r="A20" s="112" t="s">
        <v>10</v>
      </c>
    </row>
    <row r="21" spans="1:1" x14ac:dyDescent="0.25">
      <c r="A21" s="130" t="s">
        <v>645</v>
      </c>
    </row>
    <row r="22" spans="1:1" x14ac:dyDescent="0.25">
      <c r="A22" s="130" t="s">
        <v>1253</v>
      </c>
    </row>
    <row r="23" spans="1:1" x14ac:dyDescent="0.25">
      <c r="A23" s="130" t="s">
        <v>1254</v>
      </c>
    </row>
    <row r="24" spans="1:1" s="59" customFormat="1" ht="18.75" x14ac:dyDescent="0.3">
      <c r="A24" s="112" t="s">
        <v>365</v>
      </c>
    </row>
    <row r="25" spans="1:1" x14ac:dyDescent="0.25">
      <c r="A25" s="130" t="s">
        <v>650</v>
      </c>
    </row>
    <row r="26" spans="1:1" x14ac:dyDescent="0.25">
      <c r="A26" s="130" t="s">
        <v>651</v>
      </c>
    </row>
    <row r="27" spans="1:1" s="59" customFormat="1" x14ac:dyDescent="0.25">
      <c r="A27" s="130" t="s">
        <v>1255</v>
      </c>
    </row>
    <row r="28" spans="1:1" x14ac:dyDescent="0.25">
      <c r="A28" s="130" t="s">
        <v>652</v>
      </c>
    </row>
    <row r="29" spans="1:1" ht="18.75" x14ac:dyDescent="0.3">
      <c r="A29" s="112" t="s">
        <v>367</v>
      </c>
    </row>
    <row r="30" spans="1:1" x14ac:dyDescent="0.25">
      <c r="A30" s="130" t="s">
        <v>1256</v>
      </c>
    </row>
    <row r="31" spans="1:1" x14ac:dyDescent="0.25">
      <c r="A31" s="130" t="s">
        <v>1257</v>
      </c>
    </row>
    <row r="32" spans="1:1" x14ac:dyDescent="0.25">
      <c r="A32" s="130" t="s">
        <v>1258</v>
      </c>
    </row>
    <row r="33" spans="1:1" x14ac:dyDescent="0.25">
      <c r="A33" s="130" t="s">
        <v>1259</v>
      </c>
    </row>
    <row r="34" spans="1:1" x14ac:dyDescent="0.25">
      <c r="A34" s="130" t="s">
        <v>1260</v>
      </c>
    </row>
    <row r="35" spans="1:1" x14ac:dyDescent="0.25">
      <c r="A35" s="130" t="s">
        <v>1262</v>
      </c>
    </row>
    <row r="36" spans="1:1" x14ac:dyDescent="0.25">
      <c r="A36" s="130" t="s">
        <v>1261</v>
      </c>
    </row>
    <row r="37" spans="1:1" s="111" customFormat="1" x14ac:dyDescent="0.25">
      <c r="A37" s="130" t="s">
        <v>1263</v>
      </c>
    </row>
    <row r="38" spans="1:1" x14ac:dyDescent="0.25">
      <c r="A38" s="130" t="s">
        <v>1264</v>
      </c>
    </row>
    <row r="39" spans="1:1" ht="18.75" x14ac:dyDescent="0.3">
      <c r="A39" s="112" t="s">
        <v>903</v>
      </c>
    </row>
    <row r="40" spans="1:1" x14ac:dyDescent="0.25">
      <c r="A40" s="130" t="s">
        <v>1265</v>
      </c>
    </row>
    <row r="41" spans="1:1" x14ac:dyDescent="0.25">
      <c r="A41" s="130" t="s">
        <v>1289</v>
      </c>
    </row>
    <row r="42" spans="1:1" x14ac:dyDescent="0.25">
      <c r="A42" s="130" t="s">
        <v>1266</v>
      </c>
    </row>
    <row r="43" spans="1:1" x14ac:dyDescent="0.25">
      <c r="A43" s="130" t="s">
        <v>1290</v>
      </c>
    </row>
    <row r="44" spans="1:1" x14ac:dyDescent="0.25">
      <c r="A44" s="130" t="s">
        <v>1267</v>
      </c>
    </row>
    <row r="45" spans="1:1" x14ac:dyDescent="0.25">
      <c r="A45" s="130" t="s">
        <v>1291</v>
      </c>
    </row>
    <row r="46" spans="1:1" s="111" customFormat="1" x14ac:dyDescent="0.25">
      <c r="A46" s="130" t="s">
        <v>1280</v>
      </c>
    </row>
    <row r="47" spans="1:1" x14ac:dyDescent="0.25">
      <c r="A47" s="130" t="s">
        <v>1292</v>
      </c>
    </row>
    <row r="48" spans="1:1" x14ac:dyDescent="0.25">
      <c r="A48" s="130" t="s">
        <v>1279</v>
      </c>
    </row>
    <row r="49" spans="1:1" x14ac:dyDescent="0.25">
      <c r="A49" s="130" t="s">
        <v>1278</v>
      </c>
    </row>
    <row r="50" spans="1:1" x14ac:dyDescent="0.25">
      <c r="A50" s="131" t="s">
        <v>1277</v>
      </c>
    </row>
  </sheetData>
  <hyperlinks>
    <hyperlink ref="A3" location="'Fig 1'!A1" display="Figure 1. Age-Adjusted Mortality Rates for the U.S. and for Wisconsin"/>
    <hyperlink ref="A4" location="'Fig 2'!A1" display="Figure 2. Age-Adjusted Mortality Rates by Sex for the United States and Wisconsin"/>
    <hyperlink ref="A5" location="'Table 1'!A1" display="Table 1. Number of Deaths and Age-Adjusted Rates by Demographics, 2018"/>
    <hyperlink ref="A6" location="'Fig 3'!A1" display="Figure 3. Age-adjusted mortality rates by race/ethnicity"/>
    <hyperlink ref="A7" location="'Leading Causes of Death'!A1" display="Top 10 leading causes of death by age group, 2018"/>
    <hyperlink ref="A8" location="'Map 1'!A1" display="Map 1. Age-Adjusted Mortality (per 10,000) for All Causes of Death by County, 2018"/>
    <hyperlink ref="A10" location="'Fig 4'!A1" display="Figure 4. Number of Deaths by the Ten Leading Causes of Death"/>
    <hyperlink ref="A11" location="'Table 2'!A1" display="Table 2. Age-adjusted mortality rate for the top ten causes of death, 2018"/>
    <hyperlink ref="A12" location="'Fig 5'!A1" display="Figure 5. Age-adjusted mortality rates and percent change for the top three causes of death"/>
    <hyperlink ref="A13" location="'Fig 6'!A1" display="Figure 6. Age-adjusted mortality rates for the top three causes of death, by sex"/>
    <hyperlink ref="A14" location="'Fig 7'!A1" display="Figure 7. Age-adjusted mortality rates and percent change for the top ten causes of death"/>
    <hyperlink ref="A15" location="'Table 3'!A1" display="Table 3. Top 33 Causes of Death, 2018"/>
    <hyperlink ref="A17" location="'Fig 8'!A1" display="Figure 8. Age-adjusted rate of heart disease deaths for the United States and Wisconsin, per 100,000"/>
    <hyperlink ref="A18" location="'Fig 9'!A1" display="Figure 9. Age-adjusted rate of heart disease deaths by sex"/>
    <hyperlink ref="A19" location="'Fig 10'!A1" display="Figure 10. Number of heart disease deaths and percent distribution by heart disease type and sex, 2018"/>
    <hyperlink ref="A21" location="'Fig 11'!A1" display="Figure 11. Age-adjusted rate of cancer deaths for the United States and Wisconsin"/>
    <hyperlink ref="A22" location="'Fig 12'!A1" display="Figure 12. Number of cancer deaths by type, 2018"/>
    <hyperlink ref="A23" location="'Fig 13'!A1" display="Figure 13. Age-adjusted rate of cancer deaths by race and ethnicity per 100,000, 2018"/>
    <hyperlink ref="A25" location="'Fig 14'!A1" display="Figure 14. Age-adjusted rate of unintentional injury deaths for the United States and Wisconsin, per 100,000"/>
    <hyperlink ref="A26" location="'Fig 15'!A1" display="Figure 15. Number of unintentional injury deaths, 2009-2018"/>
    <hyperlink ref="A27" location="'Fig 13'!A1" display="Figure 13. Percent , count, and rate of unintentional injury death by type of injury, age group, and sex, 2018"/>
    <hyperlink ref="A28" location="'Fig 17'!A1" display="Figure 17. Number of unintentional injury deaths by injury location, 2009-2018"/>
    <hyperlink ref="A30" location="'Table 4'!A1" display="Table 4. Number of autopsies performed by demographics, 2018"/>
    <hyperlink ref="A31" location="'Fig 18'!A1" display="Figure 18. Percent of autopsies performed by demographics, 2018"/>
    <hyperlink ref="A32" location="'Table 5'!A1" display="Table 5. Number and percent of autopsies performed by leading causes of death, intent, and causes of injury, 2018"/>
    <hyperlink ref="A33" location="'Fig 19'!A1" display="Figure 19. Disposition percentage, 2018"/>
    <hyperlink ref="A34" location="'Fig 20'!A1" display="Figure 20. Percent cremated by age group, 2018"/>
    <hyperlink ref="A36" location="'Fig 21'!A1" display="Figure 21. Percent cremated by race, 2018"/>
    <hyperlink ref="A35" location="'Table 6'!A1" display="Table 6. Disposition of bodies by demographics, 2018"/>
    <hyperlink ref="A37" location="'Map 2'!A1" display="Map 2. Percent distribution of burial by county, 2018"/>
    <hyperlink ref="A38" location="'Map 3'!A1" display="Map 3. Percent distribution of cremation by county, 2018"/>
    <hyperlink ref="A40" location="'Appendix A'!A1" display="Appendix A. Number of heart disease deaths and age-adjusted rates by demographics, 2018"/>
    <hyperlink ref="A41" location="'Appendix B'!A1" display="Appendix B. Age-adjusted mortality rate (per 10,000) for heart disease by county, 2018"/>
    <hyperlink ref="A42" location="'Appendix C'!A1" display="Appendix C. Number of cancer deaths and age-adjusted rates by demographics, 2018"/>
    <hyperlink ref="A43" location="'Appendix D'!A1" display="Appendix D. Age-adjusted mortality rate (per 10,000) for cancer by county, 2018"/>
    <hyperlink ref="A44" location="'Appendix E'!A1" display="Appendix E. Number of unintentional injury deaths and age-adjusted rates by demographics, 2018"/>
    <hyperlink ref="A45" location="'Appendix F'!A1" display="Appendix F. Age-adjusted mortality rate (per 10,000) for unintentional injury cause of death by county, 2018"/>
    <hyperlink ref="A46" location="'Appendix G'!A1" display="Appendix G: Number of deaths by county for top 10 causes of death, 2018"/>
    <hyperlink ref="A47" location="'Appendix H'!A1" display="Appendix H. Age-adjusted mortality rate (per 10,000) for top 10 causes of death by county, 2018"/>
    <hyperlink ref="A48" location="'Appendix I'!A1" display="Appendix I: Age-Specific Death Rates by Sex, Wisconsin 2018"/>
    <hyperlink ref="A49" location="'Appendix J'!A1" display="Appendix J: Deaths by County of Residence and Minor Civil Divisions with more than 2,500 residents, Wisconsin, 2018"/>
    <hyperlink ref="A50" location="'Appendix K'!A1" display="Appendix K: Race and Ethnicity of Decedents, Wisconsin, 2018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DA65"/>
  </sheetPr>
  <dimension ref="A1:D8"/>
  <sheetViews>
    <sheetView workbookViewId="0">
      <selection activeCell="A3" sqref="A3"/>
    </sheetView>
  </sheetViews>
  <sheetFormatPr defaultColWidth="8.85546875" defaultRowHeight="15" x14ac:dyDescent="0.25"/>
  <cols>
    <col min="1" max="1" width="26" style="17" customWidth="1"/>
    <col min="2" max="2" width="12.28515625" style="17" customWidth="1"/>
    <col min="3" max="3" width="14.5703125" style="17" customWidth="1"/>
    <col min="4" max="4" width="27.28515625" style="17" customWidth="1"/>
    <col min="5" max="16384" width="8.85546875" style="17"/>
  </cols>
  <sheetData>
    <row r="1" spans="1:4" ht="32.450000000000003" customHeight="1" x14ac:dyDescent="0.25">
      <c r="A1" s="284" t="s">
        <v>638</v>
      </c>
      <c r="B1" s="284"/>
      <c r="C1" s="284"/>
      <c r="D1" s="284"/>
    </row>
    <row r="2" spans="1:4" s="77" customFormat="1" x14ac:dyDescent="0.25">
      <c r="A2" s="189"/>
      <c r="B2" s="285" t="s">
        <v>497</v>
      </c>
      <c r="C2" s="286"/>
      <c r="D2" s="189"/>
    </row>
    <row r="3" spans="1:4" x14ac:dyDescent="0.25">
      <c r="A3" s="191" t="s">
        <v>11</v>
      </c>
      <c r="B3" s="189">
        <v>2009</v>
      </c>
      <c r="C3" s="189">
        <v>2018</v>
      </c>
      <c r="D3" s="189" t="s">
        <v>455</v>
      </c>
    </row>
    <row r="4" spans="1:4" x14ac:dyDescent="0.25">
      <c r="A4" s="182" t="s">
        <v>9</v>
      </c>
      <c r="B4" s="70">
        <v>163.30000000000001</v>
      </c>
      <c r="C4" s="70">
        <v>158.69999999999999</v>
      </c>
      <c r="D4" s="190">
        <f>(C4-B4)/B4</f>
        <v>-2.8169014084507178E-2</v>
      </c>
    </row>
    <row r="5" spans="1:4" x14ac:dyDescent="0.25">
      <c r="A5" s="184" t="s">
        <v>10</v>
      </c>
      <c r="B5" s="70">
        <v>169.9</v>
      </c>
      <c r="C5" s="70">
        <v>152.30000000000001</v>
      </c>
      <c r="D5" s="190">
        <f t="shared" ref="D5:D6" si="0">(C5-B5)/B5</f>
        <v>-0.10359034726309591</v>
      </c>
    </row>
    <row r="6" spans="1:4" x14ac:dyDescent="0.25">
      <c r="A6" s="185" t="s">
        <v>359</v>
      </c>
      <c r="B6" s="70">
        <v>39.700000000000003</v>
      </c>
      <c r="C6" s="70">
        <v>57.3</v>
      </c>
      <c r="D6" s="190">
        <f t="shared" si="0"/>
        <v>0.44332493702770764</v>
      </c>
    </row>
    <row r="7" spans="1:4" x14ac:dyDescent="0.25">
      <c r="A7" s="114"/>
      <c r="B7" s="61"/>
      <c r="C7" s="61"/>
      <c r="D7" s="115"/>
    </row>
    <row r="8" spans="1:4" ht="35.25" customHeight="1" x14ac:dyDescent="0.25">
      <c r="A8" s="287" t="s">
        <v>167</v>
      </c>
      <c r="B8" s="288"/>
      <c r="C8" s="288"/>
      <c r="D8" s="289"/>
    </row>
  </sheetData>
  <mergeCells count="3">
    <mergeCell ref="A1:D1"/>
    <mergeCell ref="B2:C2"/>
    <mergeCell ref="A8:D8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DA65"/>
  </sheetPr>
  <dimension ref="A1:U14"/>
  <sheetViews>
    <sheetView workbookViewId="0">
      <selection activeCell="J20" sqref="J20"/>
    </sheetView>
  </sheetViews>
  <sheetFormatPr defaultRowHeight="15" x14ac:dyDescent="0.25"/>
  <cols>
    <col min="1" max="1" width="19" customWidth="1"/>
    <col min="2" max="2" width="6" bestFit="1" customWidth="1"/>
    <col min="3" max="3" width="3.42578125" bestFit="1" customWidth="1"/>
    <col min="4" max="4" width="6" bestFit="1" customWidth="1"/>
    <col min="5" max="5" width="3.42578125" bestFit="1" customWidth="1"/>
    <col min="6" max="6" width="6" bestFit="1" customWidth="1"/>
    <col min="7" max="7" width="3.42578125" bestFit="1" customWidth="1"/>
    <col min="8" max="8" width="6" bestFit="1" customWidth="1"/>
    <col min="9" max="9" width="3.42578125" bestFit="1" customWidth="1"/>
    <col min="10" max="10" width="6" bestFit="1" customWidth="1"/>
    <col min="11" max="11" width="3.42578125" bestFit="1" customWidth="1"/>
    <col min="12" max="12" width="6" bestFit="1" customWidth="1"/>
    <col min="13" max="13" width="3.42578125" bestFit="1" customWidth="1"/>
    <col min="14" max="14" width="6" bestFit="1" customWidth="1"/>
    <col min="15" max="15" width="3.42578125" bestFit="1" customWidth="1"/>
    <col min="16" max="16" width="6" bestFit="1" customWidth="1"/>
    <col min="17" max="17" width="3.42578125" bestFit="1" customWidth="1"/>
    <col min="18" max="18" width="6" bestFit="1" customWidth="1"/>
    <col min="19" max="19" width="3.42578125" bestFit="1" customWidth="1"/>
    <col min="20" max="20" width="6" style="63" bestFit="1" customWidth="1"/>
    <col min="21" max="21" width="3.42578125" style="63" bestFit="1" customWidth="1"/>
  </cols>
  <sheetData>
    <row r="1" spans="1:21" ht="15.6" customHeight="1" x14ac:dyDescent="0.25">
      <c r="A1" s="304" t="s">
        <v>636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6"/>
    </row>
    <row r="2" spans="1:21" x14ac:dyDescent="0.25">
      <c r="A2" s="192"/>
      <c r="B2" s="299">
        <v>2009</v>
      </c>
      <c r="C2" s="300"/>
      <c r="D2" s="299">
        <v>2010</v>
      </c>
      <c r="E2" s="300"/>
      <c r="F2" s="299">
        <v>2011</v>
      </c>
      <c r="G2" s="300"/>
      <c r="H2" s="299">
        <v>2012</v>
      </c>
      <c r="I2" s="300"/>
      <c r="J2" s="299">
        <v>2013</v>
      </c>
      <c r="K2" s="300"/>
      <c r="L2" s="299">
        <v>2014</v>
      </c>
      <c r="M2" s="300"/>
      <c r="N2" s="299">
        <v>2015</v>
      </c>
      <c r="O2" s="300"/>
      <c r="P2" s="299">
        <v>2016</v>
      </c>
      <c r="Q2" s="300"/>
      <c r="R2" s="299">
        <v>2017</v>
      </c>
      <c r="S2" s="300"/>
      <c r="T2" s="299">
        <v>2018</v>
      </c>
      <c r="U2" s="300"/>
    </row>
    <row r="3" spans="1:21" x14ac:dyDescent="0.25">
      <c r="A3" s="191" t="s">
        <v>11</v>
      </c>
      <c r="B3" s="46" t="s">
        <v>246</v>
      </c>
      <c r="C3" s="46" t="s">
        <v>247</v>
      </c>
      <c r="D3" s="46" t="s">
        <v>246</v>
      </c>
      <c r="E3" s="46" t="s">
        <v>247</v>
      </c>
      <c r="F3" s="46" t="s">
        <v>246</v>
      </c>
      <c r="G3" s="46" t="s">
        <v>247</v>
      </c>
      <c r="H3" s="46" t="s">
        <v>246</v>
      </c>
      <c r="I3" s="46" t="s">
        <v>247</v>
      </c>
      <c r="J3" s="46" t="s">
        <v>246</v>
      </c>
      <c r="K3" s="46" t="s">
        <v>247</v>
      </c>
      <c r="L3" s="46" t="s">
        <v>246</v>
      </c>
      <c r="M3" s="46" t="s">
        <v>247</v>
      </c>
      <c r="N3" s="46" t="s">
        <v>246</v>
      </c>
      <c r="O3" s="46" t="s">
        <v>247</v>
      </c>
      <c r="P3" s="46" t="s">
        <v>246</v>
      </c>
      <c r="Q3" s="46" t="s">
        <v>247</v>
      </c>
      <c r="R3" s="46" t="s">
        <v>246</v>
      </c>
      <c r="S3" s="46" t="s">
        <v>247</v>
      </c>
      <c r="T3" s="46" t="s">
        <v>246</v>
      </c>
      <c r="U3" s="46" t="s">
        <v>247</v>
      </c>
    </row>
    <row r="4" spans="1:21" s="17" customFormat="1" ht="15.75" x14ac:dyDescent="0.25">
      <c r="A4" s="301" t="s">
        <v>14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3"/>
    </row>
    <row r="5" spans="1:21" x14ac:dyDescent="0.25">
      <c r="A5" s="193" t="s">
        <v>248</v>
      </c>
      <c r="B5" s="177">
        <v>212.5</v>
      </c>
      <c r="C5" s="177">
        <v>8.2785134610005287</v>
      </c>
      <c r="D5" s="177">
        <v>209.90000000000003</v>
      </c>
      <c r="E5" s="177">
        <v>8.0474142451509145</v>
      </c>
      <c r="F5" s="177">
        <v>208.5</v>
      </c>
      <c r="G5" s="177">
        <v>8.6728087210033138</v>
      </c>
      <c r="H5" s="177">
        <v>205.3</v>
      </c>
      <c r="I5" s="177">
        <v>8.528124061011308</v>
      </c>
      <c r="J5" s="177">
        <v>207.4</v>
      </c>
      <c r="K5" s="177">
        <v>8.7467606702265623</v>
      </c>
      <c r="L5" s="177">
        <v>193.5</v>
      </c>
      <c r="M5" s="177">
        <v>7.9590933319484733</v>
      </c>
      <c r="N5" s="177">
        <v>198.8</v>
      </c>
      <c r="O5" s="177">
        <v>7.6543284357057004</v>
      </c>
      <c r="P5" s="177">
        <v>197.7</v>
      </c>
      <c r="Q5" s="177">
        <v>8.3760246471037139</v>
      </c>
      <c r="R5" s="177">
        <v>204.5</v>
      </c>
      <c r="S5" s="177">
        <v>9.1257081578755344</v>
      </c>
      <c r="T5" s="177">
        <v>201.5</v>
      </c>
      <c r="U5" s="177">
        <v>9.1</v>
      </c>
    </row>
    <row r="6" spans="1:21" x14ac:dyDescent="0.25">
      <c r="A6" s="184" t="s">
        <v>10</v>
      </c>
      <c r="B6" s="177">
        <v>211.2</v>
      </c>
      <c r="C6" s="177">
        <v>7.6224548658432987</v>
      </c>
      <c r="D6" s="177">
        <v>211.89999999999998</v>
      </c>
      <c r="E6" s="177">
        <v>8.3339793082963141</v>
      </c>
      <c r="F6" s="177">
        <v>209.60000000000002</v>
      </c>
      <c r="G6" s="177">
        <v>8.0215432153392747</v>
      </c>
      <c r="H6" s="177">
        <v>198.3</v>
      </c>
      <c r="I6" s="177">
        <v>7.1164737298122187</v>
      </c>
      <c r="J6" s="177">
        <v>197.70000000000002</v>
      </c>
      <c r="K6" s="177">
        <v>7.4189105219926557</v>
      </c>
      <c r="L6" s="177">
        <v>190.7</v>
      </c>
      <c r="M6" s="177">
        <v>7.3262094185495714</v>
      </c>
      <c r="N6" s="177">
        <v>192.4</v>
      </c>
      <c r="O6" s="177">
        <v>7.3603019261742553</v>
      </c>
      <c r="P6" s="177">
        <v>187.7</v>
      </c>
      <c r="Q6" s="177">
        <v>7.1081025753869236</v>
      </c>
      <c r="R6" s="177">
        <v>183.60000000000002</v>
      </c>
      <c r="S6" s="177">
        <v>6.6025126697128727</v>
      </c>
      <c r="T6" s="177">
        <v>179.1</v>
      </c>
      <c r="U6" s="177">
        <v>6.9</v>
      </c>
    </row>
    <row r="7" spans="1:21" x14ac:dyDescent="0.25">
      <c r="A7" s="194" t="s">
        <v>359</v>
      </c>
      <c r="B7" s="177">
        <v>53.2</v>
      </c>
      <c r="C7" s="177">
        <v>0.95052834372858408</v>
      </c>
      <c r="D7" s="177">
        <v>53.1</v>
      </c>
      <c r="E7" s="177">
        <v>0.96021691764185213</v>
      </c>
      <c r="F7" s="177">
        <v>55</v>
      </c>
      <c r="G7" s="177">
        <v>0.98516265385237578</v>
      </c>
      <c r="H7" s="177">
        <v>57</v>
      </c>
      <c r="I7" s="177">
        <v>1.0207678199026262</v>
      </c>
      <c r="J7" s="177">
        <v>59.2</v>
      </c>
      <c r="K7" s="177">
        <v>1.0860954404586751</v>
      </c>
      <c r="L7" s="177">
        <v>56.899999999999991</v>
      </c>
      <c r="M7" s="177">
        <v>1.0094184562582118</v>
      </c>
      <c r="N7" s="177">
        <v>63.2</v>
      </c>
      <c r="O7" s="177">
        <v>1.2054696283164452</v>
      </c>
      <c r="P7" s="177">
        <v>67.900000000000006</v>
      </c>
      <c r="Q7" s="177">
        <v>1.3048922567219459</v>
      </c>
      <c r="R7" s="177">
        <v>73.8</v>
      </c>
      <c r="S7" s="177">
        <v>1.4053439918885307</v>
      </c>
      <c r="T7" s="177">
        <v>72.5</v>
      </c>
      <c r="U7" s="177">
        <v>1.4</v>
      </c>
    </row>
    <row r="8" spans="1:21" ht="15.75" x14ac:dyDescent="0.25">
      <c r="A8" s="301" t="s">
        <v>13</v>
      </c>
      <c r="B8" s="302"/>
      <c r="C8" s="302"/>
      <c r="D8" s="302"/>
      <c r="E8" s="302"/>
      <c r="F8" s="302"/>
      <c r="G8" s="302"/>
      <c r="H8" s="302"/>
      <c r="I8" s="302"/>
      <c r="J8" s="302"/>
      <c r="K8" s="302"/>
      <c r="L8" s="302"/>
      <c r="M8" s="302"/>
      <c r="N8" s="302"/>
      <c r="O8" s="302"/>
      <c r="P8" s="302"/>
      <c r="Q8" s="302"/>
      <c r="R8" s="302"/>
      <c r="S8" s="302"/>
      <c r="T8" s="302"/>
      <c r="U8" s="303"/>
    </row>
    <row r="9" spans="1:21" s="17" customFormat="1" x14ac:dyDescent="0.25">
      <c r="A9" s="193" t="s">
        <v>248</v>
      </c>
      <c r="B9" s="177">
        <v>126.8</v>
      </c>
      <c r="C9" s="177">
        <v>5.7146556550852958</v>
      </c>
      <c r="D9" s="177">
        <v>129.4</v>
      </c>
      <c r="E9" s="177">
        <v>6.985874195231756</v>
      </c>
      <c r="F9" s="177">
        <v>127.4</v>
      </c>
      <c r="G9" s="177">
        <v>6.3464810897238335</v>
      </c>
      <c r="H9" s="177">
        <v>125.80000000000001</v>
      </c>
      <c r="I9" s="177">
        <v>5.6194996983276129</v>
      </c>
      <c r="J9" s="177">
        <v>121</v>
      </c>
      <c r="K9" s="177">
        <v>5.5606409048532583</v>
      </c>
      <c r="L9" s="177">
        <v>120.1</v>
      </c>
      <c r="M9" s="177">
        <v>5.9274399570509733</v>
      </c>
      <c r="N9" s="177">
        <v>121.8</v>
      </c>
      <c r="O9" s="177">
        <v>6.0359810028417638</v>
      </c>
      <c r="P9" s="177">
        <v>119.9</v>
      </c>
      <c r="Q9" s="177">
        <v>5.8775930447760674</v>
      </c>
      <c r="R9" s="177">
        <v>119.6</v>
      </c>
      <c r="S9" s="177">
        <v>5.9567925746812591</v>
      </c>
      <c r="T9" s="177">
        <v>122.9</v>
      </c>
      <c r="U9" s="177">
        <v>6.2</v>
      </c>
    </row>
    <row r="10" spans="1:21" s="17" customFormat="1" x14ac:dyDescent="0.25">
      <c r="A10" s="184" t="s">
        <v>10</v>
      </c>
      <c r="B10" s="177">
        <v>142</v>
      </c>
      <c r="C10" s="177">
        <v>4.7559236660564022</v>
      </c>
      <c r="D10" s="177">
        <v>148.29999999999998</v>
      </c>
      <c r="E10" s="177">
        <v>5.3516778262107252</v>
      </c>
      <c r="F10" s="177">
        <v>149.30000000000001</v>
      </c>
      <c r="G10" s="177">
        <v>5.2753736044631632</v>
      </c>
      <c r="H10" s="177">
        <v>142.79999999999998</v>
      </c>
      <c r="I10" s="177">
        <v>5.1511983503301861</v>
      </c>
      <c r="J10" s="177">
        <v>141.5</v>
      </c>
      <c r="K10" s="177">
        <v>5.062108695439524</v>
      </c>
      <c r="L10" s="177">
        <v>138.19999999999999</v>
      </c>
      <c r="M10" s="177">
        <v>4.6455310436683073</v>
      </c>
      <c r="N10" s="177">
        <v>135.69999999999999</v>
      </c>
      <c r="O10" s="177">
        <v>4.8281592995904994</v>
      </c>
      <c r="P10" s="177">
        <v>136.5</v>
      </c>
      <c r="Q10" s="177">
        <v>4.8643887362933667</v>
      </c>
      <c r="R10" s="177">
        <v>131</v>
      </c>
      <c r="S10" s="177">
        <v>4.6151682285457136</v>
      </c>
      <c r="T10" s="177">
        <v>132</v>
      </c>
      <c r="U10" s="177">
        <v>4.7</v>
      </c>
    </row>
    <row r="11" spans="1:21" s="17" customFormat="1" x14ac:dyDescent="0.25">
      <c r="A11" s="194" t="s">
        <v>359</v>
      </c>
      <c r="B11" s="177">
        <v>27.6</v>
      </c>
      <c r="C11" s="177">
        <v>0.58019660389694938</v>
      </c>
      <c r="D11" s="177">
        <v>28.900000000000002</v>
      </c>
      <c r="E11" s="177">
        <v>0.67690349911005632</v>
      </c>
      <c r="F11" s="177">
        <v>29.400000000000002</v>
      </c>
      <c r="G11" s="177">
        <v>0.66388538291853705</v>
      </c>
      <c r="H11" s="177">
        <v>32.5</v>
      </c>
      <c r="I11" s="177">
        <v>0.73908587720527952</v>
      </c>
      <c r="J11" s="177">
        <v>33.700000000000003</v>
      </c>
      <c r="K11" s="177">
        <v>0.81856556657170676</v>
      </c>
      <c r="L11" s="177">
        <v>34.599999999999994</v>
      </c>
      <c r="M11" s="177">
        <v>0.82466121268220183</v>
      </c>
      <c r="N11" s="177">
        <v>34.800000000000004</v>
      </c>
      <c r="O11" s="177">
        <v>0.9326670191419022</v>
      </c>
      <c r="P11" s="177">
        <v>41.3</v>
      </c>
      <c r="Q11" s="177">
        <v>0.98473472536457385</v>
      </c>
      <c r="R11" s="177">
        <v>42.1</v>
      </c>
      <c r="S11" s="177">
        <v>1.0245256915089946</v>
      </c>
      <c r="T11" s="177">
        <v>42</v>
      </c>
      <c r="U11" s="177">
        <v>1.1000000000000001</v>
      </c>
    </row>
    <row r="12" spans="1:21" s="17" customFormat="1" x14ac:dyDescent="0.25">
      <c r="A12" s="290" t="s">
        <v>167</v>
      </c>
      <c r="B12" s="291"/>
      <c r="C12" s="291"/>
      <c r="D12" s="291"/>
      <c r="E12" s="291"/>
      <c r="F12" s="291"/>
      <c r="G12" s="291"/>
      <c r="H12" s="291"/>
      <c r="I12" s="291"/>
      <c r="J12" s="291"/>
      <c r="K12" s="291"/>
      <c r="L12" s="291"/>
      <c r="M12" s="291"/>
      <c r="N12" s="291"/>
      <c r="O12" s="291"/>
      <c r="P12" s="291"/>
      <c r="Q12" s="291"/>
      <c r="R12" s="291"/>
      <c r="S12" s="291"/>
      <c r="T12" s="291"/>
      <c r="U12" s="292"/>
    </row>
    <row r="13" spans="1:21" x14ac:dyDescent="0.25">
      <c r="A13" s="293" t="s">
        <v>249</v>
      </c>
      <c r="B13" s="294"/>
      <c r="C13" s="294"/>
      <c r="D13" s="294"/>
      <c r="E13" s="294"/>
      <c r="F13" s="294"/>
      <c r="G13" s="294"/>
      <c r="H13" s="294"/>
      <c r="I13" s="294"/>
      <c r="J13" s="294"/>
      <c r="K13" s="294"/>
      <c r="L13" s="294"/>
      <c r="M13" s="294"/>
      <c r="N13" s="294"/>
      <c r="O13" s="294"/>
      <c r="P13" s="294"/>
      <c r="Q13" s="294"/>
      <c r="R13" s="294"/>
      <c r="S13" s="294"/>
      <c r="T13" s="294"/>
      <c r="U13" s="295"/>
    </row>
    <row r="14" spans="1:21" x14ac:dyDescent="0.25">
      <c r="A14" s="296" t="s">
        <v>250</v>
      </c>
      <c r="B14" s="297"/>
      <c r="C14" s="297"/>
      <c r="D14" s="297"/>
      <c r="E14" s="297"/>
      <c r="F14" s="297"/>
      <c r="G14" s="297"/>
      <c r="H14" s="297"/>
      <c r="I14" s="297"/>
      <c r="J14" s="297"/>
      <c r="K14" s="297"/>
      <c r="L14" s="297"/>
      <c r="M14" s="297"/>
      <c r="N14" s="297"/>
      <c r="O14" s="297"/>
      <c r="P14" s="297"/>
      <c r="Q14" s="297"/>
      <c r="R14" s="297"/>
      <c r="S14" s="297"/>
      <c r="T14" s="297"/>
      <c r="U14" s="298"/>
    </row>
  </sheetData>
  <mergeCells count="16">
    <mergeCell ref="A1:U1"/>
    <mergeCell ref="B2:C2"/>
    <mergeCell ref="R2:S2"/>
    <mergeCell ref="P2:Q2"/>
    <mergeCell ref="N2:O2"/>
    <mergeCell ref="L2:M2"/>
    <mergeCell ref="J2:K2"/>
    <mergeCell ref="H2:I2"/>
    <mergeCell ref="F2:G2"/>
    <mergeCell ref="D2:E2"/>
    <mergeCell ref="A12:U12"/>
    <mergeCell ref="A13:U13"/>
    <mergeCell ref="A14:U14"/>
    <mergeCell ref="T2:U2"/>
    <mergeCell ref="A4:U4"/>
    <mergeCell ref="A8:U8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DA65"/>
  </sheetPr>
  <dimension ref="A1:D16"/>
  <sheetViews>
    <sheetView workbookViewId="0">
      <selection activeCell="D10" sqref="A10:D10"/>
    </sheetView>
  </sheetViews>
  <sheetFormatPr defaultColWidth="8.85546875" defaultRowHeight="15" x14ac:dyDescent="0.25"/>
  <cols>
    <col min="1" max="1" width="26" style="91" customWidth="1"/>
    <col min="2" max="2" width="12.28515625" style="91" customWidth="1"/>
    <col min="3" max="3" width="14.5703125" style="91" customWidth="1"/>
    <col min="4" max="4" width="27.28515625" style="91" customWidth="1"/>
    <col min="5" max="16384" width="8.85546875" style="91"/>
  </cols>
  <sheetData>
    <row r="1" spans="1:4" ht="32.450000000000003" customHeight="1" x14ac:dyDescent="0.25">
      <c r="A1" s="284" t="s">
        <v>637</v>
      </c>
      <c r="B1" s="284"/>
      <c r="C1" s="284"/>
      <c r="D1" s="284"/>
    </row>
    <row r="2" spans="1:4" x14ac:dyDescent="0.25">
      <c r="A2" s="189"/>
      <c r="B2" s="285" t="s">
        <v>497</v>
      </c>
      <c r="C2" s="286"/>
      <c r="D2" s="189" t="s">
        <v>455</v>
      </c>
    </row>
    <row r="3" spans="1:4" x14ac:dyDescent="0.25">
      <c r="A3" s="189" t="s">
        <v>11</v>
      </c>
      <c r="B3" s="189">
        <v>2009</v>
      </c>
      <c r="C3" s="189">
        <v>2018</v>
      </c>
      <c r="D3" s="189"/>
    </row>
    <row r="4" spans="1:4" x14ac:dyDescent="0.25">
      <c r="A4" s="197" t="s">
        <v>9</v>
      </c>
      <c r="B4" s="70">
        <v>163.30000000000001</v>
      </c>
      <c r="C4" s="70">
        <v>158.69999999999999</v>
      </c>
      <c r="D4" s="190">
        <f t="shared" ref="D4:D13" si="0">(C4-B4)/B4</f>
        <v>-2.8169014084507178E-2</v>
      </c>
    </row>
    <row r="5" spans="1:4" x14ac:dyDescent="0.25">
      <c r="A5" s="186" t="s">
        <v>10</v>
      </c>
      <c r="B5" s="70">
        <v>169.9</v>
      </c>
      <c r="C5" s="70">
        <v>152.30000000000001</v>
      </c>
      <c r="D5" s="190">
        <f t="shared" si="0"/>
        <v>-0.10359034726309591</v>
      </c>
    </row>
    <row r="6" spans="1:4" x14ac:dyDescent="0.25">
      <c r="A6" s="186" t="s">
        <v>359</v>
      </c>
      <c r="B6" s="70">
        <v>39.700000000000003</v>
      </c>
      <c r="C6" s="70">
        <v>57.3</v>
      </c>
      <c r="D6" s="190">
        <f t="shared" si="0"/>
        <v>0.44332493702770764</v>
      </c>
    </row>
    <row r="7" spans="1:4" x14ac:dyDescent="0.25">
      <c r="A7" s="186" t="s">
        <v>450</v>
      </c>
      <c r="B7" s="70">
        <v>38.700000000000003</v>
      </c>
      <c r="C7" s="70">
        <v>38.1</v>
      </c>
      <c r="D7" s="190">
        <f t="shared" si="0"/>
        <v>-1.5503875968992284E-2</v>
      </c>
    </row>
    <row r="8" spans="1:4" x14ac:dyDescent="0.25">
      <c r="A8" s="186" t="s">
        <v>446</v>
      </c>
      <c r="B8" s="70">
        <v>37.700000000000003</v>
      </c>
      <c r="C8" s="70">
        <v>33.700000000000003</v>
      </c>
      <c r="D8" s="190">
        <f t="shared" si="0"/>
        <v>-0.10610079575596816</v>
      </c>
    </row>
    <row r="9" spans="1:4" x14ac:dyDescent="0.25">
      <c r="A9" s="186" t="s">
        <v>447</v>
      </c>
      <c r="B9" s="70">
        <v>23.5</v>
      </c>
      <c r="C9" s="70">
        <v>31.9</v>
      </c>
      <c r="D9" s="190">
        <f t="shared" si="0"/>
        <v>0.35744680851063826</v>
      </c>
    </row>
    <row r="10" spans="1:4" x14ac:dyDescent="0.25">
      <c r="A10" s="186" t="s">
        <v>448</v>
      </c>
      <c r="B10" s="70">
        <v>17.100000000000001</v>
      </c>
      <c r="C10" s="70">
        <v>20.3</v>
      </c>
      <c r="D10" s="190">
        <f t="shared" si="0"/>
        <v>0.18713450292397654</v>
      </c>
    </row>
    <row r="11" spans="1:4" x14ac:dyDescent="0.25">
      <c r="A11" s="186" t="s">
        <v>451</v>
      </c>
      <c r="B11" s="70">
        <v>14.7</v>
      </c>
      <c r="C11" s="70">
        <v>14.2</v>
      </c>
      <c r="D11" s="190">
        <f t="shared" si="0"/>
        <v>-3.4013605442176874E-2</v>
      </c>
    </row>
    <row r="12" spans="1:4" x14ac:dyDescent="0.25">
      <c r="A12" s="186" t="s">
        <v>775</v>
      </c>
      <c r="B12" s="70">
        <v>15</v>
      </c>
      <c r="C12" s="70">
        <v>12.2</v>
      </c>
      <c r="D12" s="190">
        <f t="shared" si="0"/>
        <v>-0.1866666666666667</v>
      </c>
    </row>
    <row r="13" spans="1:4" x14ac:dyDescent="0.25">
      <c r="A13" s="186" t="s">
        <v>524</v>
      </c>
      <c r="B13" s="70">
        <v>12.3</v>
      </c>
      <c r="C13" s="70">
        <v>14.8</v>
      </c>
      <c r="D13" s="190">
        <f t="shared" si="0"/>
        <v>0.2032520325203252</v>
      </c>
    </row>
    <row r="14" spans="1:4" x14ac:dyDescent="0.25">
      <c r="A14" s="114"/>
      <c r="B14" s="61"/>
      <c r="C14" s="61"/>
      <c r="D14" s="115"/>
    </row>
    <row r="15" spans="1:4" x14ac:dyDescent="0.25">
      <c r="A15" s="307" t="s">
        <v>167</v>
      </c>
      <c r="B15" s="308"/>
      <c r="C15" s="308"/>
      <c r="D15" s="309"/>
    </row>
    <row r="16" spans="1:4" x14ac:dyDescent="0.25">
      <c r="A16" s="287"/>
      <c r="B16" s="288"/>
      <c r="C16" s="288"/>
      <c r="D16" s="289"/>
    </row>
  </sheetData>
  <mergeCells count="3">
    <mergeCell ref="A1:D1"/>
    <mergeCell ref="B2:C2"/>
    <mergeCell ref="A15:D16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DA65"/>
  </sheetPr>
  <dimension ref="A1:J42"/>
  <sheetViews>
    <sheetView workbookViewId="0">
      <selection activeCell="E15" sqref="E15"/>
    </sheetView>
  </sheetViews>
  <sheetFormatPr defaultRowHeight="15" x14ac:dyDescent="0.25"/>
  <cols>
    <col min="2" max="2" width="23.85546875" bestFit="1" customWidth="1"/>
  </cols>
  <sheetData>
    <row r="1" spans="1:10" ht="15.75" x14ac:dyDescent="0.25">
      <c r="A1" s="310" t="s">
        <v>527</v>
      </c>
      <c r="B1" s="311"/>
      <c r="C1" s="312"/>
      <c r="D1" s="78"/>
    </row>
    <row r="2" spans="1:10" x14ac:dyDescent="0.25">
      <c r="A2" s="132" t="s">
        <v>498</v>
      </c>
      <c r="B2" s="132" t="s">
        <v>499</v>
      </c>
      <c r="C2" s="132" t="s">
        <v>500</v>
      </c>
      <c r="D2" s="78"/>
      <c r="E2" s="78"/>
      <c r="F2" s="78"/>
      <c r="G2" s="78"/>
      <c r="H2" s="78"/>
      <c r="I2" s="78"/>
      <c r="J2" s="78"/>
    </row>
    <row r="3" spans="1:10" x14ac:dyDescent="0.25">
      <c r="A3" s="197">
        <v>1</v>
      </c>
      <c r="B3" s="197" t="s">
        <v>248</v>
      </c>
      <c r="C3" s="88">
        <v>12053</v>
      </c>
      <c r="D3" s="78"/>
      <c r="E3" s="78"/>
      <c r="G3" s="78"/>
    </row>
    <row r="4" spans="1:10" x14ac:dyDescent="0.25">
      <c r="A4" s="197">
        <v>2</v>
      </c>
      <c r="B4" s="197" t="s">
        <v>503</v>
      </c>
      <c r="C4" s="88">
        <v>11454</v>
      </c>
      <c r="D4" s="78"/>
      <c r="E4" s="78"/>
      <c r="G4" s="78"/>
    </row>
    <row r="5" spans="1:10" x14ac:dyDescent="0.25">
      <c r="A5" s="197">
        <v>3</v>
      </c>
      <c r="B5" s="197" t="s">
        <v>506</v>
      </c>
      <c r="C5" s="88">
        <v>3776</v>
      </c>
      <c r="D5" s="78"/>
      <c r="E5" s="78"/>
      <c r="G5" s="78"/>
    </row>
    <row r="6" spans="1:10" x14ac:dyDescent="0.25">
      <c r="A6" s="197">
        <v>4</v>
      </c>
      <c r="B6" s="197" t="s">
        <v>450</v>
      </c>
      <c r="C6" s="88">
        <v>2865</v>
      </c>
      <c r="D6" s="78"/>
      <c r="E6" s="78"/>
      <c r="G6" s="78"/>
    </row>
    <row r="7" spans="1:10" x14ac:dyDescent="0.25">
      <c r="A7" s="197">
        <v>5</v>
      </c>
      <c r="B7" s="197" t="s">
        <v>446</v>
      </c>
      <c r="C7" s="88">
        <v>2549</v>
      </c>
      <c r="G7" s="78"/>
    </row>
    <row r="8" spans="1:10" x14ac:dyDescent="0.25">
      <c r="A8" s="197">
        <v>6</v>
      </c>
      <c r="B8" s="197" t="s">
        <v>447</v>
      </c>
      <c r="C8" s="88">
        <v>2452</v>
      </c>
      <c r="G8" s="78"/>
    </row>
    <row r="9" spans="1:10" x14ac:dyDescent="0.25">
      <c r="A9" s="197">
        <v>7</v>
      </c>
      <c r="B9" s="197" t="s">
        <v>448</v>
      </c>
      <c r="C9" s="88">
        <v>1508</v>
      </c>
      <c r="G9" s="78"/>
    </row>
    <row r="10" spans="1:10" x14ac:dyDescent="0.25">
      <c r="A10" s="197">
        <v>8</v>
      </c>
      <c r="B10" s="197" t="s">
        <v>517</v>
      </c>
      <c r="C10" s="88">
        <v>1074</v>
      </c>
      <c r="G10" s="78"/>
    </row>
    <row r="11" spans="1:10" x14ac:dyDescent="0.25">
      <c r="A11" s="197">
        <v>9</v>
      </c>
      <c r="B11" s="197" t="s">
        <v>454</v>
      </c>
      <c r="C11" s="88">
        <v>914</v>
      </c>
      <c r="G11" s="78"/>
    </row>
    <row r="12" spans="1:10" x14ac:dyDescent="0.25">
      <c r="A12" s="197">
        <v>10</v>
      </c>
      <c r="B12" s="197" t="s">
        <v>524</v>
      </c>
      <c r="C12" s="88">
        <v>886</v>
      </c>
      <c r="G12" s="78"/>
    </row>
    <row r="13" spans="1:10" x14ac:dyDescent="0.25">
      <c r="A13" s="197">
        <v>11</v>
      </c>
      <c r="B13" s="197" t="s">
        <v>452</v>
      </c>
      <c r="C13" s="88">
        <v>731</v>
      </c>
      <c r="G13" s="78"/>
    </row>
    <row r="14" spans="1:10" x14ac:dyDescent="0.25">
      <c r="A14" s="197">
        <v>12</v>
      </c>
      <c r="B14" s="197" t="s">
        <v>501</v>
      </c>
      <c r="C14" s="88">
        <v>691</v>
      </c>
    </row>
    <row r="15" spans="1:10" x14ac:dyDescent="0.25">
      <c r="A15" s="197">
        <v>13</v>
      </c>
      <c r="B15" s="197" t="s">
        <v>504</v>
      </c>
      <c r="C15" s="88">
        <v>579</v>
      </c>
    </row>
    <row r="16" spans="1:10" x14ac:dyDescent="0.25">
      <c r="A16" s="197">
        <v>14</v>
      </c>
      <c r="B16" s="197" t="s">
        <v>507</v>
      </c>
      <c r="C16" s="88">
        <v>514</v>
      </c>
    </row>
    <row r="17" spans="1:3" x14ac:dyDescent="0.25">
      <c r="A17" s="197">
        <v>15</v>
      </c>
      <c r="B17" s="197" t="s">
        <v>509</v>
      </c>
      <c r="C17" s="88">
        <v>418</v>
      </c>
    </row>
    <row r="18" spans="1:3" x14ac:dyDescent="0.25">
      <c r="A18" s="197">
        <v>16</v>
      </c>
      <c r="B18" s="197" t="s">
        <v>511</v>
      </c>
      <c r="C18" s="88">
        <v>334</v>
      </c>
    </row>
    <row r="19" spans="1:3" x14ac:dyDescent="0.25">
      <c r="A19" s="197">
        <v>17</v>
      </c>
      <c r="B19" s="197" t="s">
        <v>513</v>
      </c>
      <c r="C19" s="88">
        <v>216</v>
      </c>
    </row>
    <row r="20" spans="1:3" x14ac:dyDescent="0.25">
      <c r="A20" s="197">
        <v>18</v>
      </c>
      <c r="B20" s="197" t="s">
        <v>515</v>
      </c>
      <c r="C20" s="88">
        <v>211</v>
      </c>
    </row>
    <row r="21" spans="1:3" x14ac:dyDescent="0.25">
      <c r="A21" s="197">
        <v>19</v>
      </c>
      <c r="B21" s="197" t="s">
        <v>518</v>
      </c>
      <c r="C21" s="88">
        <v>204</v>
      </c>
    </row>
    <row r="22" spans="1:3" x14ac:dyDescent="0.25">
      <c r="A22" s="197">
        <v>20</v>
      </c>
      <c r="B22" s="197" t="s">
        <v>520</v>
      </c>
      <c r="C22" s="88">
        <v>180</v>
      </c>
    </row>
    <row r="23" spans="1:3" x14ac:dyDescent="0.25">
      <c r="A23" s="197">
        <v>21</v>
      </c>
      <c r="B23" s="197" t="s">
        <v>522</v>
      </c>
      <c r="C23" s="88">
        <v>152</v>
      </c>
    </row>
    <row r="24" spans="1:3" x14ac:dyDescent="0.25">
      <c r="A24" s="197">
        <v>22</v>
      </c>
      <c r="B24" s="197" t="s">
        <v>525</v>
      </c>
      <c r="C24" s="88">
        <v>107</v>
      </c>
    </row>
    <row r="25" spans="1:3" x14ac:dyDescent="0.25">
      <c r="A25" s="197">
        <v>23</v>
      </c>
      <c r="B25" s="197" t="s">
        <v>502</v>
      </c>
      <c r="C25" s="88">
        <v>105</v>
      </c>
    </row>
    <row r="26" spans="1:3" x14ac:dyDescent="0.25">
      <c r="A26" s="197">
        <v>24</v>
      </c>
      <c r="B26" s="197" t="s">
        <v>505</v>
      </c>
      <c r="C26" s="88">
        <v>100</v>
      </c>
    </row>
    <row r="27" spans="1:3" x14ac:dyDescent="0.25">
      <c r="A27" s="197">
        <v>25</v>
      </c>
      <c r="B27" s="197" t="s">
        <v>508</v>
      </c>
      <c r="C27" s="88">
        <v>89</v>
      </c>
    </row>
    <row r="28" spans="1:3" x14ac:dyDescent="0.25">
      <c r="A28" s="197">
        <v>26</v>
      </c>
      <c r="B28" s="197" t="s">
        <v>510</v>
      </c>
      <c r="C28" s="88">
        <v>76</v>
      </c>
    </row>
    <row r="29" spans="1:3" x14ac:dyDescent="0.25">
      <c r="A29" s="197">
        <v>27</v>
      </c>
      <c r="B29" s="197" t="s">
        <v>512</v>
      </c>
      <c r="C29" s="88">
        <v>73</v>
      </c>
    </row>
    <row r="30" spans="1:3" x14ac:dyDescent="0.25">
      <c r="A30" s="197">
        <v>28</v>
      </c>
      <c r="B30" s="197" t="s">
        <v>514</v>
      </c>
      <c r="C30" s="88">
        <v>52</v>
      </c>
    </row>
    <row r="31" spans="1:3" x14ac:dyDescent="0.25">
      <c r="A31" s="197">
        <v>29</v>
      </c>
      <c r="B31" s="197" t="s">
        <v>516</v>
      </c>
      <c r="C31" s="88">
        <v>38</v>
      </c>
    </row>
    <row r="32" spans="1:3" x14ac:dyDescent="0.25">
      <c r="A32" s="197">
        <v>30</v>
      </c>
      <c r="B32" s="197" t="s">
        <v>519</v>
      </c>
      <c r="C32" s="88">
        <v>30</v>
      </c>
    </row>
    <row r="33" spans="1:4" x14ac:dyDescent="0.25">
      <c r="A33" s="197">
        <v>31</v>
      </c>
      <c r="B33" s="197" t="s">
        <v>521</v>
      </c>
      <c r="C33" s="88">
        <v>8</v>
      </c>
    </row>
    <row r="34" spans="1:4" x14ac:dyDescent="0.25">
      <c r="A34" s="197">
        <v>32</v>
      </c>
      <c r="B34" s="197" t="s">
        <v>523</v>
      </c>
      <c r="C34" s="88">
        <v>7</v>
      </c>
    </row>
    <row r="35" spans="1:4" x14ac:dyDescent="0.25">
      <c r="A35" s="197">
        <v>33</v>
      </c>
      <c r="B35" s="197" t="s">
        <v>526</v>
      </c>
      <c r="C35" s="88">
        <v>7</v>
      </c>
    </row>
    <row r="36" spans="1:4" x14ac:dyDescent="0.25">
      <c r="A36" s="197"/>
      <c r="B36" s="197" t="s">
        <v>1275</v>
      </c>
      <c r="C36" s="88">
        <v>9029</v>
      </c>
    </row>
    <row r="37" spans="1:4" x14ac:dyDescent="0.25">
      <c r="A37" s="114"/>
      <c r="B37" s="61"/>
      <c r="C37" s="115"/>
    </row>
    <row r="38" spans="1:4" x14ac:dyDescent="0.25">
      <c r="A38" s="114"/>
      <c r="B38" s="61"/>
      <c r="C38" s="115"/>
    </row>
    <row r="39" spans="1:4" ht="15" customHeight="1" x14ac:dyDescent="0.25">
      <c r="A39" s="307" t="s">
        <v>167</v>
      </c>
      <c r="B39" s="308"/>
      <c r="C39" s="309"/>
      <c r="D39" s="111"/>
    </row>
    <row r="40" spans="1:4" x14ac:dyDescent="0.25">
      <c r="A40" s="307"/>
      <c r="B40" s="308"/>
      <c r="C40" s="309"/>
      <c r="D40" s="111"/>
    </row>
    <row r="41" spans="1:4" x14ac:dyDescent="0.25">
      <c r="A41" s="287"/>
      <c r="B41" s="288"/>
      <c r="C41" s="289"/>
      <c r="D41" s="111"/>
    </row>
    <row r="42" spans="1:4" x14ac:dyDescent="0.25">
      <c r="D42" s="111"/>
    </row>
  </sheetData>
  <sortState ref="A3:C35">
    <sortCondition descending="1" ref="C3"/>
  </sortState>
  <mergeCells count="2">
    <mergeCell ref="A1:C1"/>
    <mergeCell ref="A39:C41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FB8CD"/>
  </sheetPr>
  <dimension ref="A1:K18"/>
  <sheetViews>
    <sheetView workbookViewId="0">
      <selection activeCell="J21" sqref="J21"/>
    </sheetView>
  </sheetViews>
  <sheetFormatPr defaultColWidth="8.85546875" defaultRowHeight="15" x14ac:dyDescent="0.25"/>
  <cols>
    <col min="1" max="1" width="10.28515625" style="1" bestFit="1" customWidth="1"/>
    <col min="2" max="9" width="8.85546875" style="1"/>
    <col min="10" max="10" width="8.85546875" style="17"/>
    <col min="11" max="11" width="8.85546875" style="63"/>
    <col min="12" max="16384" width="8.85546875" style="1"/>
  </cols>
  <sheetData>
    <row r="1" spans="1:11" ht="15.75" x14ac:dyDescent="0.25">
      <c r="A1" s="262" t="s">
        <v>360</v>
      </c>
      <c r="B1" s="263"/>
      <c r="C1" s="263"/>
      <c r="D1" s="263"/>
      <c r="E1" s="263"/>
      <c r="F1" s="263"/>
      <c r="G1" s="263"/>
      <c r="H1" s="263"/>
      <c r="I1" s="263"/>
      <c r="J1" s="263"/>
      <c r="K1" s="264"/>
    </row>
    <row r="2" spans="1:11" x14ac:dyDescent="0.25">
      <c r="A2" s="132" t="s">
        <v>12</v>
      </c>
      <c r="B2" s="132">
        <v>2009</v>
      </c>
      <c r="C2" s="132">
        <v>2010</v>
      </c>
      <c r="D2" s="132">
        <v>2011</v>
      </c>
      <c r="E2" s="132">
        <v>2012</v>
      </c>
      <c r="F2" s="132">
        <v>2013</v>
      </c>
      <c r="G2" s="132">
        <v>2014</v>
      </c>
      <c r="H2" s="132">
        <v>2015</v>
      </c>
      <c r="I2" s="132">
        <v>2016</v>
      </c>
      <c r="J2" s="132">
        <v>2017</v>
      </c>
      <c r="K2" s="132">
        <v>2018</v>
      </c>
    </row>
    <row r="3" spans="1:11" x14ac:dyDescent="0.25">
      <c r="A3" s="133" t="s">
        <v>2</v>
      </c>
      <c r="B3" s="142">
        <v>10793</v>
      </c>
      <c r="C3" s="142">
        <v>11086</v>
      </c>
      <c r="D3" s="142">
        <v>11232</v>
      </c>
      <c r="E3" s="142">
        <v>11249</v>
      </c>
      <c r="F3" s="142">
        <v>11310</v>
      </c>
      <c r="G3" s="142">
        <v>11066</v>
      </c>
      <c r="H3" s="142">
        <v>11471</v>
      </c>
      <c r="I3" s="142">
        <v>11487</v>
      </c>
      <c r="J3" s="198">
        <v>11815</v>
      </c>
      <c r="K3" s="198">
        <v>12053</v>
      </c>
    </row>
    <row r="4" spans="1:11" x14ac:dyDescent="0.25">
      <c r="A4" s="135" t="s">
        <v>1</v>
      </c>
      <c r="B4" s="177">
        <v>163.30000000000001</v>
      </c>
      <c r="C4" s="177">
        <v>164.5</v>
      </c>
      <c r="D4" s="177">
        <v>163.19999999999999</v>
      </c>
      <c r="E4" s="177">
        <v>160.6</v>
      </c>
      <c r="F4" s="177">
        <v>158.9</v>
      </c>
      <c r="G4" s="177">
        <v>153</v>
      </c>
      <c r="H4" s="177">
        <v>158.30000000000001</v>
      </c>
      <c r="I4" s="177">
        <v>155.9</v>
      </c>
      <c r="J4" s="177">
        <v>157.30000000000001</v>
      </c>
      <c r="K4" s="177">
        <v>158.69999999999999</v>
      </c>
    </row>
    <row r="5" spans="1:11" x14ac:dyDescent="0.25">
      <c r="A5" s="137" t="s">
        <v>15</v>
      </c>
      <c r="B5" s="177">
        <v>182.8</v>
      </c>
      <c r="C5" s="177">
        <v>179.1</v>
      </c>
      <c r="D5" s="177">
        <v>173.7</v>
      </c>
      <c r="E5" s="177">
        <v>170.5</v>
      </c>
      <c r="F5" s="177">
        <v>169.8</v>
      </c>
      <c r="G5" s="177">
        <v>167</v>
      </c>
      <c r="H5" s="177">
        <v>168.5</v>
      </c>
      <c r="I5" s="199">
        <v>165.5</v>
      </c>
      <c r="J5" s="200">
        <v>165.1</v>
      </c>
      <c r="K5" s="200">
        <v>163.19999999999999</v>
      </c>
    </row>
    <row r="6" spans="1:11" x14ac:dyDescent="0.25">
      <c r="A6" s="290" t="s">
        <v>167</v>
      </c>
      <c r="B6" s="291"/>
      <c r="C6" s="291"/>
      <c r="D6" s="291"/>
      <c r="E6" s="291"/>
      <c r="F6" s="291"/>
      <c r="G6" s="291"/>
      <c r="H6" s="291"/>
      <c r="I6" s="291"/>
      <c r="J6" s="291"/>
      <c r="K6" s="292"/>
    </row>
    <row r="7" spans="1:11" x14ac:dyDescent="0.25">
      <c r="A7" s="293"/>
      <c r="B7" s="294"/>
      <c r="C7" s="294"/>
      <c r="D7" s="294"/>
      <c r="E7" s="294"/>
      <c r="F7" s="294"/>
      <c r="G7" s="294"/>
      <c r="H7" s="294"/>
      <c r="I7" s="294"/>
      <c r="J7" s="294"/>
      <c r="K7" s="295"/>
    </row>
    <row r="8" spans="1:11" customFormat="1" ht="31.5" customHeight="1" x14ac:dyDescent="0.25">
      <c r="A8" s="287" t="s">
        <v>528</v>
      </c>
      <c r="B8" s="288"/>
      <c r="C8" s="288"/>
      <c r="D8" s="288"/>
      <c r="E8" s="288"/>
      <c r="F8" s="288"/>
      <c r="G8" s="288"/>
      <c r="H8" s="288"/>
      <c r="I8" s="288"/>
      <c r="J8" s="288"/>
      <c r="K8" s="289"/>
    </row>
    <row r="9" spans="1:11" customFormat="1" x14ac:dyDescent="0.25">
      <c r="J9" s="17"/>
      <c r="K9" s="63"/>
    </row>
    <row r="10" spans="1:11" customFormat="1" x14ac:dyDescent="0.25">
      <c r="J10" s="17"/>
      <c r="K10" s="63"/>
    </row>
    <row r="11" spans="1:11" customFormat="1" x14ac:dyDescent="0.25">
      <c r="J11" s="17"/>
      <c r="K11" s="63"/>
    </row>
    <row r="12" spans="1:11" customFormat="1" x14ac:dyDescent="0.25">
      <c r="J12" s="17"/>
      <c r="K12" s="63"/>
    </row>
    <row r="13" spans="1:11" x14ac:dyDescent="0.25">
      <c r="A13"/>
      <c r="B13"/>
    </row>
    <row r="14" spans="1:11" x14ac:dyDescent="0.25">
      <c r="A14"/>
      <c r="B14"/>
    </row>
    <row r="15" spans="1:11" x14ac:dyDescent="0.25">
      <c r="A15"/>
      <c r="B15"/>
    </row>
    <row r="16" spans="1:11" x14ac:dyDescent="0.25">
      <c r="A16"/>
      <c r="B16"/>
    </row>
    <row r="17" spans="1:2" s="1" customFormat="1" x14ac:dyDescent="0.25">
      <c r="A17"/>
      <c r="B17"/>
    </row>
    <row r="18" spans="1:2" s="1" customFormat="1" x14ac:dyDescent="0.25">
      <c r="A18"/>
      <c r="B18"/>
    </row>
  </sheetData>
  <mergeCells count="4">
    <mergeCell ref="A1:K1"/>
    <mergeCell ref="A6:K6"/>
    <mergeCell ref="A7:K7"/>
    <mergeCell ref="A8:K8"/>
  </mergeCells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FB8CD"/>
  </sheetPr>
  <dimension ref="A1:B7"/>
  <sheetViews>
    <sheetView workbookViewId="0">
      <selection activeCell="B18" sqref="B18"/>
    </sheetView>
  </sheetViews>
  <sheetFormatPr defaultColWidth="8.85546875" defaultRowHeight="15" x14ac:dyDescent="0.25"/>
  <cols>
    <col min="1" max="1" width="10.28515625" style="91" bestFit="1" customWidth="1"/>
    <col min="2" max="2" width="49.85546875" style="91" customWidth="1"/>
    <col min="3" max="16384" width="8.85546875" style="91"/>
  </cols>
  <sheetData>
    <row r="1" spans="1:2" ht="15.75" x14ac:dyDescent="0.25">
      <c r="A1" s="262" t="s">
        <v>639</v>
      </c>
      <c r="B1" s="264"/>
    </row>
    <row r="2" spans="1:2" x14ac:dyDescent="0.25">
      <c r="A2" s="201" t="s">
        <v>29</v>
      </c>
      <c r="B2" s="132">
        <v>2018</v>
      </c>
    </row>
    <row r="3" spans="1:2" x14ac:dyDescent="0.25">
      <c r="A3" s="149" t="s">
        <v>30</v>
      </c>
      <c r="B3" s="158">
        <v>122.9</v>
      </c>
    </row>
    <row r="4" spans="1:2" x14ac:dyDescent="0.25">
      <c r="A4" s="149" t="s">
        <v>31</v>
      </c>
      <c r="B4" s="158">
        <v>201.8</v>
      </c>
    </row>
    <row r="5" spans="1:2" ht="30.75" customHeight="1" x14ac:dyDescent="0.25">
      <c r="A5" s="313" t="s">
        <v>167</v>
      </c>
      <c r="B5" s="314"/>
    </row>
    <row r="6" spans="1:2" x14ac:dyDescent="0.25">
      <c r="A6" s="114"/>
      <c r="B6" s="115"/>
    </row>
    <row r="7" spans="1:2" ht="36.75" customHeight="1" x14ac:dyDescent="0.25">
      <c r="A7" s="287" t="s">
        <v>528</v>
      </c>
      <c r="B7" s="289"/>
    </row>
  </sheetData>
  <mergeCells count="3">
    <mergeCell ref="A1:B1"/>
    <mergeCell ref="A5:B5"/>
    <mergeCell ref="A7:B7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FB8CD"/>
  </sheetPr>
  <dimension ref="A1:K22"/>
  <sheetViews>
    <sheetView workbookViewId="0">
      <selection sqref="A1:G1"/>
    </sheetView>
  </sheetViews>
  <sheetFormatPr defaultColWidth="8.85546875" defaultRowHeight="15" x14ac:dyDescent="0.25"/>
  <cols>
    <col min="1" max="1" width="28" style="5" customWidth="1"/>
    <col min="2" max="6" width="14.85546875" style="5" customWidth="1"/>
    <col min="7" max="16384" width="8.85546875" style="5"/>
  </cols>
  <sheetData>
    <row r="1" spans="1:11" ht="15.75" customHeight="1" x14ac:dyDescent="0.25">
      <c r="A1" s="315" t="s">
        <v>640</v>
      </c>
      <c r="B1" s="316"/>
      <c r="C1" s="316"/>
      <c r="D1" s="316"/>
      <c r="E1" s="316"/>
      <c r="F1" s="316"/>
      <c r="G1" s="317"/>
      <c r="H1"/>
      <c r="I1"/>
      <c r="J1"/>
      <c r="K1"/>
    </row>
    <row r="2" spans="1:11" ht="15" customHeight="1" x14ac:dyDescent="0.25">
      <c r="A2" s="321" t="s">
        <v>142</v>
      </c>
      <c r="B2" s="321" t="s">
        <v>14</v>
      </c>
      <c r="C2" s="321"/>
      <c r="D2" s="321" t="s">
        <v>13</v>
      </c>
      <c r="E2" s="321"/>
      <c r="F2" s="321" t="s">
        <v>148</v>
      </c>
      <c r="G2" s="321"/>
    </row>
    <row r="3" spans="1:11" x14ac:dyDescent="0.25">
      <c r="A3" s="321"/>
      <c r="B3" s="148" t="s">
        <v>122</v>
      </c>
      <c r="C3" s="148" t="s">
        <v>123</v>
      </c>
      <c r="D3" s="148" t="s">
        <v>122</v>
      </c>
      <c r="E3" s="148" t="s">
        <v>123</v>
      </c>
      <c r="F3" s="148" t="s">
        <v>122</v>
      </c>
      <c r="G3" s="148" t="s">
        <v>123</v>
      </c>
    </row>
    <row r="4" spans="1:11" x14ac:dyDescent="0.25">
      <c r="A4" s="149" t="s">
        <v>143</v>
      </c>
      <c r="B4" s="150">
        <v>3991</v>
      </c>
      <c r="C4" s="158">
        <f>B4/$B$9*100</f>
        <v>61.665636588380714</v>
      </c>
      <c r="D4" s="150">
        <v>2629</v>
      </c>
      <c r="E4" s="158">
        <f>D4/$D$9*100</f>
        <v>47.106253359612971</v>
      </c>
      <c r="F4" s="150">
        <f>SUM(D4,B4)</f>
        <v>6620</v>
      </c>
      <c r="G4" s="158">
        <f>F4/$F$9*100</f>
        <v>54.924085289969305</v>
      </c>
      <c r="H4" s="39"/>
    </row>
    <row r="5" spans="1:11" x14ac:dyDescent="0.25">
      <c r="A5" s="149" t="s">
        <v>144</v>
      </c>
      <c r="B5" s="156">
        <v>407</v>
      </c>
      <c r="C5" s="158">
        <f t="shared" ref="C5:C8" si="0">B5/$B$9*100</f>
        <v>6.288627935723115</v>
      </c>
      <c r="D5" s="156">
        <v>457</v>
      </c>
      <c r="E5" s="158">
        <f t="shared" ref="E5" si="1">D5/$D$9*100</f>
        <v>8.1884966851818675</v>
      </c>
      <c r="F5" s="150">
        <f t="shared" ref="F5:F8" si="2">SUM(D5,B5)</f>
        <v>864</v>
      </c>
      <c r="G5" s="158">
        <f>F5/$F$9*100</f>
        <v>7.1683398324068701</v>
      </c>
      <c r="H5" s="39"/>
    </row>
    <row r="6" spans="1:11" x14ac:dyDescent="0.25">
      <c r="A6" s="149" t="s">
        <v>145</v>
      </c>
      <c r="B6" s="156">
        <v>175</v>
      </c>
      <c r="C6" s="158">
        <f t="shared" si="0"/>
        <v>2.7039555006180471</v>
      </c>
      <c r="D6" s="156">
        <v>269</v>
      </c>
      <c r="E6" s="158">
        <f>D6/$D$9*100</f>
        <v>4.8199247446694145</v>
      </c>
      <c r="F6" s="150">
        <f t="shared" si="2"/>
        <v>444</v>
      </c>
      <c r="G6" s="158">
        <f t="shared" ref="G6" si="3">F6/$F$9*100</f>
        <v>3.6837301916535301</v>
      </c>
      <c r="H6" s="39"/>
    </row>
    <row r="7" spans="1:11" x14ac:dyDescent="0.25">
      <c r="A7" s="149" t="s">
        <v>146</v>
      </c>
      <c r="B7" s="156">
        <v>37</v>
      </c>
      <c r="C7" s="158">
        <f t="shared" si="0"/>
        <v>0.57169344870210137</v>
      </c>
      <c r="D7" s="150">
        <v>70</v>
      </c>
      <c r="E7" s="158">
        <f>D7/$D$9*100</f>
        <v>1.254255509765275</v>
      </c>
      <c r="F7" s="150">
        <f t="shared" si="2"/>
        <v>107</v>
      </c>
      <c r="G7" s="158">
        <f>F7/$F$9*100</f>
        <v>0.88774578943001736</v>
      </c>
      <c r="H7" s="39"/>
    </row>
    <row r="8" spans="1:11" ht="14.45" customHeight="1" x14ac:dyDescent="0.25">
      <c r="A8" s="149" t="s">
        <v>147</v>
      </c>
      <c r="B8" s="150">
        <v>1862</v>
      </c>
      <c r="C8" s="158">
        <f t="shared" si="0"/>
        <v>28.770086526576023</v>
      </c>
      <c r="D8" s="150">
        <v>2156</v>
      </c>
      <c r="E8" s="158">
        <f>D8/$D$9*100</f>
        <v>38.631069700770468</v>
      </c>
      <c r="F8" s="150">
        <f t="shared" si="2"/>
        <v>4018</v>
      </c>
      <c r="G8" s="158">
        <f>F8/$F$9*100</f>
        <v>33.336098896540278</v>
      </c>
      <c r="H8" s="39"/>
    </row>
    <row r="9" spans="1:11" x14ac:dyDescent="0.25">
      <c r="A9" s="160" t="s">
        <v>121</v>
      </c>
      <c r="B9" s="161">
        <f>SUM(B4:B8)</f>
        <v>6472</v>
      </c>
      <c r="C9" s="202">
        <v>100</v>
      </c>
      <c r="D9" s="161">
        <f>SUM(D4:D8)</f>
        <v>5581</v>
      </c>
      <c r="E9" s="202">
        <v>100</v>
      </c>
      <c r="F9" s="202">
        <f>SUM(D9,B9)</f>
        <v>12053</v>
      </c>
      <c r="G9" s="202">
        <v>100</v>
      </c>
      <c r="H9" s="39"/>
    </row>
    <row r="10" spans="1:11" ht="14.65" customHeight="1" x14ac:dyDescent="0.25">
      <c r="A10" s="318" t="s">
        <v>167</v>
      </c>
      <c r="B10" s="319"/>
      <c r="C10" s="319"/>
      <c r="D10" s="319"/>
      <c r="E10" s="319"/>
      <c r="F10" s="319"/>
      <c r="G10" s="320"/>
    </row>
    <row r="11" spans="1:11" ht="14.45" customHeight="1" x14ac:dyDescent="0.25">
      <c r="A11"/>
      <c r="B11"/>
      <c r="C11"/>
      <c r="D11"/>
      <c r="E11"/>
    </row>
    <row r="12" spans="1:11" x14ac:dyDescent="0.25">
      <c r="A12"/>
      <c r="B12" s="39"/>
      <c r="C12" s="39"/>
      <c r="D12" s="39"/>
      <c r="E12" s="39"/>
      <c r="F12" s="39"/>
    </row>
    <row r="13" spans="1:11" x14ac:dyDescent="0.25">
      <c r="A13"/>
      <c r="B13"/>
      <c r="C13"/>
      <c r="D13"/>
      <c r="E13"/>
    </row>
    <row r="14" spans="1:11" x14ac:dyDescent="0.25">
      <c r="A14"/>
      <c r="B14"/>
      <c r="C14"/>
      <c r="D14"/>
      <c r="E14"/>
    </row>
    <row r="15" spans="1:11" x14ac:dyDescent="0.25">
      <c r="A15"/>
      <c r="B15"/>
      <c r="C15"/>
      <c r="D15"/>
      <c r="E15"/>
    </row>
    <row r="16" spans="1:11" x14ac:dyDescent="0.25">
      <c r="A16"/>
      <c r="B16"/>
      <c r="C16"/>
      <c r="D16"/>
      <c r="E16"/>
    </row>
    <row r="17" spans="1:5" ht="14.45" customHeight="1" x14ac:dyDescent="0.25">
      <c r="A17"/>
      <c r="B17"/>
      <c r="C17"/>
      <c r="D17"/>
      <c r="E17"/>
    </row>
    <row r="18" spans="1:5" x14ac:dyDescent="0.25">
      <c r="A18"/>
      <c r="B18"/>
      <c r="C18"/>
      <c r="D18"/>
      <c r="E18"/>
    </row>
    <row r="19" spans="1:5" x14ac:dyDescent="0.25">
      <c r="A19"/>
      <c r="B19"/>
      <c r="C19"/>
      <c r="D19"/>
      <c r="E19"/>
    </row>
    <row r="20" spans="1:5" x14ac:dyDescent="0.25">
      <c r="A20"/>
      <c r="B20"/>
      <c r="C20"/>
      <c r="D20"/>
      <c r="E20"/>
    </row>
    <row r="21" spans="1:5" x14ac:dyDescent="0.25">
      <c r="A21"/>
      <c r="B21"/>
      <c r="C21"/>
      <c r="D21"/>
      <c r="E21"/>
    </row>
    <row r="22" spans="1:5" x14ac:dyDescent="0.25">
      <c r="A22"/>
      <c r="B22"/>
      <c r="C22"/>
      <c r="D22"/>
      <c r="E22"/>
    </row>
  </sheetData>
  <mergeCells count="6">
    <mergeCell ref="A1:G1"/>
    <mergeCell ref="A10:G10"/>
    <mergeCell ref="B2:C2"/>
    <mergeCell ref="D2:E2"/>
    <mergeCell ref="A2:A3"/>
    <mergeCell ref="F2:G2"/>
  </mergeCell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N19"/>
  <sheetViews>
    <sheetView zoomScale="115" zoomScaleNormal="115" workbookViewId="0">
      <selection activeCell="A6" sqref="A6:K6"/>
    </sheetView>
  </sheetViews>
  <sheetFormatPr defaultColWidth="8.85546875" defaultRowHeight="15" x14ac:dyDescent="0.25"/>
  <cols>
    <col min="1" max="1" width="10.28515625" style="1" bestFit="1" customWidth="1"/>
    <col min="2" max="9" width="8.85546875" style="1"/>
    <col min="10" max="10" width="8.85546875" style="17"/>
    <col min="11" max="11" width="8.85546875" style="78"/>
    <col min="12" max="16384" width="8.85546875" style="1"/>
  </cols>
  <sheetData>
    <row r="1" spans="1:14" ht="15.75" x14ac:dyDescent="0.25">
      <c r="A1" s="262" t="s">
        <v>645</v>
      </c>
      <c r="B1" s="263"/>
      <c r="C1" s="263"/>
      <c r="D1" s="263"/>
      <c r="E1" s="263"/>
      <c r="F1" s="263"/>
      <c r="G1" s="263"/>
      <c r="H1" s="263"/>
      <c r="I1" s="263"/>
      <c r="J1" s="263"/>
      <c r="K1" s="264"/>
    </row>
    <row r="2" spans="1:14" x14ac:dyDescent="0.25">
      <c r="A2" s="132" t="s">
        <v>12</v>
      </c>
      <c r="B2" s="132">
        <v>2009</v>
      </c>
      <c r="C2" s="132">
        <v>2010</v>
      </c>
      <c r="D2" s="132">
        <v>2011</v>
      </c>
      <c r="E2" s="132">
        <v>2012</v>
      </c>
      <c r="F2" s="132">
        <v>2013</v>
      </c>
      <c r="G2" s="132">
        <v>2014</v>
      </c>
      <c r="H2" s="132">
        <v>2015</v>
      </c>
      <c r="I2" s="132">
        <v>2016</v>
      </c>
      <c r="J2" s="132">
        <v>2017</v>
      </c>
      <c r="K2" s="132">
        <v>2018</v>
      </c>
    </row>
    <row r="3" spans="1:14" x14ac:dyDescent="0.25">
      <c r="A3" s="133" t="s">
        <v>2</v>
      </c>
      <c r="B3" s="142">
        <v>10845</v>
      </c>
      <c r="C3" s="142">
        <v>11268</v>
      </c>
      <c r="D3" s="142">
        <v>11516</v>
      </c>
      <c r="E3" s="142">
        <v>11185</v>
      </c>
      <c r="F3" s="142">
        <v>11396</v>
      </c>
      <c r="G3" s="142">
        <v>11278</v>
      </c>
      <c r="H3" s="142">
        <v>11424</v>
      </c>
      <c r="I3" s="142">
        <v>11495</v>
      </c>
      <c r="J3" s="203">
        <v>11287</v>
      </c>
      <c r="K3" s="203">
        <v>11454</v>
      </c>
    </row>
    <row r="4" spans="1:14" x14ac:dyDescent="0.25">
      <c r="A4" s="135" t="s">
        <v>1</v>
      </c>
      <c r="B4" s="204">
        <v>169.9</v>
      </c>
      <c r="C4" s="204">
        <v>174.4</v>
      </c>
      <c r="D4" s="204">
        <v>174.3</v>
      </c>
      <c r="E4" s="204">
        <v>165.5</v>
      </c>
      <c r="F4" s="204">
        <v>165.1</v>
      </c>
      <c r="G4" s="204">
        <v>160.19999999999999</v>
      </c>
      <c r="H4" s="204">
        <v>159.4</v>
      </c>
      <c r="I4" s="204">
        <v>160.5</v>
      </c>
      <c r="J4" s="205">
        <v>153.1</v>
      </c>
      <c r="K4" s="205">
        <v>152.30000000000001</v>
      </c>
    </row>
    <row r="5" spans="1:14" x14ac:dyDescent="0.25">
      <c r="A5" s="137" t="s">
        <v>15</v>
      </c>
      <c r="B5" s="204">
        <v>173.5</v>
      </c>
      <c r="C5" s="204">
        <v>172.8</v>
      </c>
      <c r="D5" s="204">
        <v>169</v>
      </c>
      <c r="E5" s="204">
        <v>166.5</v>
      </c>
      <c r="F5" s="204">
        <v>163.19999999999999</v>
      </c>
      <c r="G5" s="204">
        <v>161.19999999999999</v>
      </c>
      <c r="H5" s="204">
        <v>158.5</v>
      </c>
      <c r="I5" s="205">
        <v>155.80000000000001</v>
      </c>
      <c r="J5" s="204">
        <v>152.5</v>
      </c>
      <c r="K5" s="204" t="s">
        <v>529</v>
      </c>
    </row>
    <row r="6" spans="1:14" x14ac:dyDescent="0.25">
      <c r="A6" s="313" t="s">
        <v>167</v>
      </c>
      <c r="B6" s="322"/>
      <c r="C6" s="322"/>
      <c r="D6" s="322"/>
      <c r="E6" s="322"/>
      <c r="F6" s="322"/>
      <c r="G6" s="322"/>
      <c r="H6" s="322"/>
      <c r="I6" s="322"/>
      <c r="J6" s="322"/>
      <c r="K6" s="314"/>
    </row>
    <row r="7" spans="1:14" x14ac:dyDescent="0.25">
      <c r="A7" s="307"/>
      <c r="B7" s="308"/>
      <c r="C7" s="308"/>
      <c r="D7" s="308"/>
      <c r="E7" s="308"/>
      <c r="F7" s="308"/>
      <c r="G7" s="308"/>
      <c r="H7" s="308"/>
      <c r="I7" s="308"/>
      <c r="J7" s="308"/>
      <c r="K7" s="309"/>
    </row>
    <row r="8" spans="1:14" ht="30" customHeight="1" x14ac:dyDescent="0.25">
      <c r="A8" s="287" t="s">
        <v>528</v>
      </c>
      <c r="B8" s="288"/>
      <c r="C8" s="288"/>
      <c r="D8" s="288"/>
      <c r="E8" s="288"/>
      <c r="F8" s="288"/>
      <c r="G8" s="288"/>
      <c r="H8" s="288"/>
      <c r="I8" s="288"/>
      <c r="J8" s="288"/>
      <c r="K8" s="289"/>
    </row>
    <row r="9" spans="1:14" ht="15" customHeight="1" x14ac:dyDescent="0.25">
      <c r="A9"/>
      <c r="B9"/>
      <c r="C9"/>
      <c r="D9"/>
      <c r="E9"/>
      <c r="F9"/>
      <c r="G9"/>
      <c r="H9"/>
      <c r="I9"/>
      <c r="L9"/>
      <c r="M9"/>
      <c r="N9"/>
    </row>
    <row r="10" spans="1:14" customFormat="1" x14ac:dyDescent="0.25">
      <c r="J10" s="17"/>
      <c r="K10" s="78"/>
    </row>
    <row r="11" spans="1:14" customFormat="1" x14ac:dyDescent="0.25">
      <c r="J11" s="17"/>
      <c r="K11" s="78"/>
    </row>
    <row r="12" spans="1:14" customFormat="1" x14ac:dyDescent="0.25">
      <c r="J12" s="17"/>
      <c r="K12" s="78"/>
    </row>
    <row r="13" spans="1:14" customFormat="1" x14ac:dyDescent="0.25">
      <c r="J13" s="17"/>
      <c r="K13" s="78"/>
    </row>
    <row r="14" spans="1:14" customFormat="1" x14ac:dyDescent="0.25">
      <c r="J14" s="17"/>
      <c r="K14" s="78"/>
    </row>
    <row r="15" spans="1:14" x14ac:dyDescent="0.25">
      <c r="A15"/>
      <c r="B15"/>
      <c r="C15"/>
      <c r="D15"/>
      <c r="E15"/>
      <c r="F15"/>
      <c r="G15"/>
      <c r="H15"/>
      <c r="I15"/>
      <c r="L15"/>
      <c r="M15"/>
      <c r="N15"/>
    </row>
    <row r="16" spans="1:14" x14ac:dyDescent="0.25">
      <c r="A16"/>
      <c r="B16"/>
      <c r="C16"/>
      <c r="D16"/>
      <c r="E16"/>
      <c r="F16"/>
      <c r="G16"/>
      <c r="H16"/>
      <c r="I16"/>
      <c r="L16"/>
      <c r="M16"/>
      <c r="N16"/>
    </row>
    <row r="17" spans="1:14" x14ac:dyDescent="0.25">
      <c r="A17"/>
      <c r="B17"/>
      <c r="C17"/>
      <c r="D17"/>
      <c r="E17"/>
      <c r="F17"/>
      <c r="G17"/>
      <c r="H17"/>
      <c r="I17"/>
      <c r="L17"/>
      <c r="M17"/>
      <c r="N17"/>
    </row>
    <row r="18" spans="1:14" x14ac:dyDescent="0.25">
      <c r="A18"/>
      <c r="B18"/>
      <c r="C18"/>
      <c r="D18"/>
      <c r="E18"/>
      <c r="F18"/>
      <c r="G18"/>
      <c r="H18"/>
      <c r="I18"/>
      <c r="L18"/>
      <c r="M18"/>
      <c r="N18"/>
    </row>
    <row r="19" spans="1:14" x14ac:dyDescent="0.25">
      <c r="A19"/>
      <c r="B19"/>
      <c r="C19"/>
      <c r="D19"/>
      <c r="E19"/>
      <c r="F19"/>
      <c r="G19"/>
      <c r="H19"/>
      <c r="I19"/>
      <c r="L19"/>
      <c r="M19"/>
      <c r="N19"/>
    </row>
  </sheetData>
  <mergeCells count="4">
    <mergeCell ref="A1:K1"/>
    <mergeCell ref="A6:K6"/>
    <mergeCell ref="A7:K7"/>
    <mergeCell ref="A8:K8"/>
  </mergeCells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K13"/>
  <sheetViews>
    <sheetView workbookViewId="0">
      <selection activeCell="A12" sqref="A12:B13"/>
    </sheetView>
  </sheetViews>
  <sheetFormatPr defaultRowHeight="15" x14ac:dyDescent="0.25"/>
  <cols>
    <col min="1" max="1" width="33.7109375" customWidth="1"/>
    <col min="2" max="2" width="16.42578125" customWidth="1"/>
  </cols>
  <sheetData>
    <row r="1" spans="1:11" ht="15.75" x14ac:dyDescent="0.25">
      <c r="A1" s="278" t="s">
        <v>643</v>
      </c>
      <c r="B1" s="278"/>
      <c r="C1" s="91"/>
      <c r="D1" s="91"/>
      <c r="E1" s="91"/>
      <c r="F1" s="91"/>
      <c r="G1" s="91"/>
      <c r="H1" s="91"/>
      <c r="I1" s="91"/>
      <c r="J1" s="91"/>
      <c r="K1" s="91"/>
    </row>
    <row r="2" spans="1:11" x14ac:dyDescent="0.25">
      <c r="A2" s="132" t="s">
        <v>644</v>
      </c>
      <c r="B2" s="132" t="s">
        <v>500</v>
      </c>
    </row>
    <row r="3" spans="1:11" x14ac:dyDescent="0.25">
      <c r="A3" s="68" t="s">
        <v>16</v>
      </c>
      <c r="B3" s="107">
        <v>2686</v>
      </c>
    </row>
    <row r="4" spans="1:11" x14ac:dyDescent="0.25">
      <c r="A4" s="68" t="s">
        <v>642</v>
      </c>
      <c r="B4" s="107">
        <v>1995</v>
      </c>
    </row>
    <row r="5" spans="1:11" x14ac:dyDescent="0.25">
      <c r="A5" s="68" t="s">
        <v>641</v>
      </c>
      <c r="B5" s="107">
        <v>1283</v>
      </c>
    </row>
    <row r="6" spans="1:11" x14ac:dyDescent="0.25">
      <c r="A6" s="68" t="s">
        <v>17</v>
      </c>
      <c r="B6" s="68">
        <v>950</v>
      </c>
    </row>
    <row r="7" spans="1:11" x14ac:dyDescent="0.25">
      <c r="A7" s="68" t="s">
        <v>18</v>
      </c>
      <c r="B7" s="68">
        <v>912</v>
      </c>
    </row>
    <row r="8" spans="1:11" x14ac:dyDescent="0.25">
      <c r="A8" s="68" t="s">
        <v>150</v>
      </c>
      <c r="B8" s="68">
        <v>458</v>
      </c>
      <c r="C8" s="111"/>
      <c r="D8" s="111"/>
      <c r="E8" s="111"/>
      <c r="F8" s="111"/>
      <c r="G8" s="111"/>
      <c r="H8" s="111"/>
      <c r="I8" s="111"/>
      <c r="J8" s="111"/>
      <c r="K8" s="111"/>
    </row>
    <row r="9" spans="1:11" x14ac:dyDescent="0.25">
      <c r="A9" s="68" t="s">
        <v>120</v>
      </c>
      <c r="B9" s="107">
        <v>3170</v>
      </c>
      <c r="C9" s="111"/>
      <c r="D9" s="111"/>
      <c r="E9" s="111"/>
      <c r="F9" s="111"/>
      <c r="G9" s="111"/>
      <c r="H9" s="111"/>
      <c r="I9" s="111"/>
      <c r="J9" s="111"/>
      <c r="K9" s="111"/>
    </row>
    <row r="10" spans="1:11" x14ac:dyDescent="0.25">
      <c r="A10" s="160" t="s">
        <v>121</v>
      </c>
      <c r="B10" s="206">
        <f>SUM(B3:B9)</f>
        <v>11454</v>
      </c>
      <c r="C10" s="111"/>
      <c r="D10" s="111"/>
      <c r="E10" s="111"/>
      <c r="F10" s="111"/>
      <c r="G10" s="111"/>
      <c r="H10" s="111"/>
      <c r="I10" s="111"/>
      <c r="J10" s="111"/>
      <c r="K10" s="111"/>
    </row>
    <row r="11" spans="1:11" x14ac:dyDescent="0.25">
      <c r="A11" s="114"/>
      <c r="B11" s="115"/>
      <c r="C11" s="111"/>
      <c r="D11" s="111"/>
      <c r="E11" s="111"/>
      <c r="F11" s="111"/>
      <c r="G11" s="111"/>
      <c r="H11" s="111"/>
      <c r="I11" s="111"/>
      <c r="J11" s="111"/>
      <c r="K11" s="111"/>
    </row>
    <row r="12" spans="1:11" ht="15" customHeight="1" x14ac:dyDescent="0.25">
      <c r="A12" s="323" t="s">
        <v>167</v>
      </c>
      <c r="B12" s="324"/>
      <c r="C12" s="111"/>
      <c r="D12" s="111"/>
      <c r="E12" s="111"/>
      <c r="F12" s="111"/>
      <c r="G12" s="111"/>
      <c r="H12" s="111"/>
      <c r="I12" s="111"/>
      <c r="J12" s="111"/>
      <c r="K12" s="111"/>
    </row>
    <row r="13" spans="1:11" ht="30" customHeight="1" x14ac:dyDescent="0.25">
      <c r="A13" s="325"/>
      <c r="B13" s="326"/>
      <c r="C13" s="111"/>
      <c r="D13" s="111"/>
      <c r="E13" s="111"/>
      <c r="F13" s="111"/>
      <c r="G13" s="111"/>
      <c r="H13" s="111"/>
      <c r="I13" s="111"/>
      <c r="J13" s="111"/>
      <c r="K13" s="111"/>
    </row>
  </sheetData>
  <sortState ref="A3:B8">
    <sortCondition descending="1" ref="B3"/>
  </sortState>
  <mergeCells count="2">
    <mergeCell ref="A1:B1"/>
    <mergeCell ref="A12:B13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L9"/>
  <sheetViews>
    <sheetView workbookViewId="0">
      <selection sqref="A1:L1"/>
    </sheetView>
  </sheetViews>
  <sheetFormatPr defaultRowHeight="15" x14ac:dyDescent="0.25"/>
  <cols>
    <col min="1" max="1" width="15.5703125" bestFit="1" customWidth="1"/>
    <col min="2" max="11" width="8.85546875" customWidth="1"/>
    <col min="12" max="12" width="11.7109375" customWidth="1"/>
  </cols>
  <sheetData>
    <row r="1" spans="1:12" ht="15.75" x14ac:dyDescent="0.25">
      <c r="A1" s="262" t="s">
        <v>649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4"/>
    </row>
    <row r="2" spans="1:12" ht="60" x14ac:dyDescent="0.25">
      <c r="A2" s="132" t="s">
        <v>32</v>
      </c>
      <c r="B2" s="207">
        <v>2009</v>
      </c>
      <c r="C2" s="207">
        <v>2010</v>
      </c>
      <c r="D2" s="207">
        <v>2011</v>
      </c>
      <c r="E2" s="207">
        <v>2012</v>
      </c>
      <c r="F2" s="207">
        <v>2013</v>
      </c>
      <c r="G2" s="207">
        <v>2014</v>
      </c>
      <c r="H2" s="207">
        <v>2015</v>
      </c>
      <c r="I2" s="207">
        <v>2016</v>
      </c>
      <c r="J2" s="207">
        <v>2017</v>
      </c>
      <c r="K2" s="207">
        <v>2018</v>
      </c>
      <c r="L2" s="208" t="s">
        <v>455</v>
      </c>
    </row>
    <row r="3" spans="1:12" x14ac:dyDescent="0.25">
      <c r="A3" s="209" t="s">
        <v>647</v>
      </c>
      <c r="B3" s="68">
        <v>220.3</v>
      </c>
      <c r="C3" s="68">
        <v>219.3</v>
      </c>
      <c r="D3" s="68">
        <v>165.5</v>
      </c>
      <c r="E3" s="68">
        <v>269.89999999999998</v>
      </c>
      <c r="F3" s="68">
        <v>209.9</v>
      </c>
      <c r="G3" s="68">
        <v>186.9</v>
      </c>
      <c r="H3" s="68">
        <v>157.6</v>
      </c>
      <c r="I3" s="68">
        <v>179.7</v>
      </c>
      <c r="J3" s="68">
        <v>169.2</v>
      </c>
      <c r="K3" s="68">
        <v>193.1</v>
      </c>
      <c r="L3" s="108">
        <f>(K3-B3)/B3</f>
        <v>-0.12346799818429421</v>
      </c>
    </row>
    <row r="4" spans="1:12" x14ac:dyDescent="0.25">
      <c r="A4" s="209" t="s">
        <v>648</v>
      </c>
      <c r="B4" s="68">
        <v>88.6</v>
      </c>
      <c r="C4" s="68">
        <v>108.3</v>
      </c>
      <c r="D4" s="68">
        <v>121.3</v>
      </c>
      <c r="E4" s="68">
        <v>122.6</v>
      </c>
      <c r="F4" s="68">
        <v>112.1</v>
      </c>
      <c r="G4" s="68">
        <v>94.8</v>
      </c>
      <c r="H4" s="68">
        <v>114.5</v>
      </c>
      <c r="I4" s="68">
        <v>105</v>
      </c>
      <c r="J4" s="68">
        <v>92.6</v>
      </c>
      <c r="K4" s="68">
        <v>89.4</v>
      </c>
      <c r="L4" s="108">
        <f t="shared" ref="L4:L7" si="0">(K4-B4)/B4</f>
        <v>9.029345372460626E-3</v>
      </c>
    </row>
    <row r="5" spans="1:12" x14ac:dyDescent="0.25">
      <c r="A5" s="209" t="s">
        <v>646</v>
      </c>
      <c r="B5" s="68">
        <v>215.7</v>
      </c>
      <c r="C5" s="68">
        <v>248</v>
      </c>
      <c r="D5" s="68">
        <v>220.2</v>
      </c>
      <c r="E5" s="68">
        <v>221.2</v>
      </c>
      <c r="F5" s="68">
        <v>245.5</v>
      </c>
      <c r="G5" s="68">
        <v>229.9</v>
      </c>
      <c r="H5" s="68">
        <v>205.2</v>
      </c>
      <c r="I5" s="68">
        <v>231.3</v>
      </c>
      <c r="J5" s="68">
        <v>213.6</v>
      </c>
      <c r="K5" s="68">
        <v>212.4</v>
      </c>
      <c r="L5" s="108">
        <f t="shared" si="0"/>
        <v>-1.5299026425591021E-2</v>
      </c>
    </row>
    <row r="6" spans="1:12" x14ac:dyDescent="0.25">
      <c r="A6" s="209" t="s">
        <v>4</v>
      </c>
      <c r="B6" s="68">
        <v>111.8</v>
      </c>
      <c r="C6" s="68">
        <v>94.1</v>
      </c>
      <c r="D6" s="68">
        <v>96.7</v>
      </c>
      <c r="E6" s="68">
        <v>97.7</v>
      </c>
      <c r="F6" s="68">
        <v>106.1</v>
      </c>
      <c r="G6" s="68">
        <v>98.1</v>
      </c>
      <c r="H6" s="68">
        <v>99.1</v>
      </c>
      <c r="I6" s="68">
        <v>85.4</v>
      </c>
      <c r="J6" s="68">
        <v>111.8</v>
      </c>
      <c r="K6" s="68">
        <v>107.5</v>
      </c>
      <c r="L6" s="108">
        <f t="shared" si="0"/>
        <v>-3.8461538461538436E-2</v>
      </c>
    </row>
    <row r="7" spans="1:12" x14ac:dyDescent="0.25">
      <c r="A7" s="209" t="s">
        <v>222</v>
      </c>
      <c r="B7" s="68">
        <v>169.3</v>
      </c>
      <c r="C7" s="68">
        <v>173.3</v>
      </c>
      <c r="D7" s="68">
        <v>174.5</v>
      </c>
      <c r="E7" s="68">
        <v>164.3</v>
      </c>
      <c r="F7" s="68">
        <v>162.6</v>
      </c>
      <c r="G7" s="68">
        <v>158.69999999999999</v>
      </c>
      <c r="H7" s="68">
        <v>159.1</v>
      </c>
      <c r="I7" s="68">
        <v>156.80000000000001</v>
      </c>
      <c r="J7" s="68">
        <v>152.19999999999999</v>
      </c>
      <c r="K7" s="68">
        <v>151.1</v>
      </c>
      <c r="L7" s="108">
        <f t="shared" si="0"/>
        <v>-0.10750147666863565</v>
      </c>
    </row>
    <row r="8" spans="1:12" x14ac:dyDescent="0.25">
      <c r="A8" s="114"/>
      <c r="B8" s="61"/>
      <c r="C8" s="61"/>
      <c r="D8" s="61"/>
      <c r="E8" s="61"/>
      <c r="F8" s="61"/>
      <c r="G8" s="61"/>
      <c r="H8" s="61"/>
      <c r="I8" s="61"/>
      <c r="J8" s="61"/>
      <c r="K8" s="61"/>
      <c r="L8" s="115"/>
    </row>
    <row r="9" spans="1:12" x14ac:dyDescent="0.25">
      <c r="A9" s="296" t="s">
        <v>167</v>
      </c>
      <c r="B9" s="297"/>
      <c r="C9" s="297"/>
      <c r="D9" s="297"/>
      <c r="E9" s="297"/>
      <c r="F9" s="297"/>
      <c r="G9" s="297"/>
      <c r="H9" s="297"/>
      <c r="I9" s="297"/>
      <c r="J9" s="297"/>
      <c r="K9" s="297"/>
      <c r="L9" s="298"/>
    </row>
  </sheetData>
  <sortState ref="A4:K8">
    <sortCondition ref="A4"/>
  </sortState>
  <mergeCells count="2">
    <mergeCell ref="A1:L1"/>
    <mergeCell ref="A9:L9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L27"/>
  <sheetViews>
    <sheetView zoomScale="115" zoomScaleNormal="115" workbookViewId="0">
      <selection sqref="A1:L7"/>
    </sheetView>
  </sheetViews>
  <sheetFormatPr defaultRowHeight="15" x14ac:dyDescent="0.25"/>
  <cols>
    <col min="1" max="1" width="10.28515625" bestFit="1" customWidth="1"/>
  </cols>
  <sheetData>
    <row r="1" spans="1:12" ht="15.75" x14ac:dyDescent="0.25">
      <c r="A1" s="262" t="s">
        <v>0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4"/>
    </row>
    <row r="2" spans="1:12" x14ac:dyDescent="0.25">
      <c r="A2" s="132" t="s">
        <v>12</v>
      </c>
      <c r="B2" s="132">
        <v>2008</v>
      </c>
      <c r="C2" s="132">
        <v>2009</v>
      </c>
      <c r="D2" s="132">
        <v>2010</v>
      </c>
      <c r="E2" s="132">
        <v>2011</v>
      </c>
      <c r="F2" s="132">
        <v>2012</v>
      </c>
      <c r="G2" s="132">
        <v>2013</v>
      </c>
      <c r="H2" s="132">
        <v>2014</v>
      </c>
      <c r="I2" s="132">
        <v>2015</v>
      </c>
      <c r="J2" s="132">
        <v>2016</v>
      </c>
      <c r="K2" s="132">
        <v>2017</v>
      </c>
      <c r="L2" s="132">
        <v>2018</v>
      </c>
    </row>
    <row r="3" spans="1:12" s="27" customFormat="1" x14ac:dyDescent="0.25">
      <c r="A3" s="133" t="s">
        <v>2</v>
      </c>
      <c r="B3" s="134">
        <v>46526</v>
      </c>
      <c r="C3" s="134">
        <v>45598</v>
      </c>
      <c r="D3" s="134">
        <v>47212</v>
      </c>
      <c r="E3" s="134">
        <v>48100</v>
      </c>
      <c r="F3" s="134">
        <v>48225</v>
      </c>
      <c r="G3" s="134">
        <v>49917</v>
      </c>
      <c r="H3" s="134">
        <v>50137</v>
      </c>
      <c r="I3" s="134">
        <v>51251</v>
      </c>
      <c r="J3" s="134">
        <v>51788</v>
      </c>
      <c r="K3" s="134">
        <v>52679</v>
      </c>
      <c r="L3" s="134">
        <v>53680</v>
      </c>
    </row>
    <row r="4" spans="1:12" x14ac:dyDescent="0.25">
      <c r="A4" s="135" t="s">
        <v>1</v>
      </c>
      <c r="B4" s="136">
        <v>719.6</v>
      </c>
      <c r="C4" s="136">
        <v>704</v>
      </c>
      <c r="D4" s="136">
        <v>717.5</v>
      </c>
      <c r="E4" s="136">
        <v>717.4</v>
      </c>
      <c r="F4" s="136">
        <v>706.6</v>
      </c>
      <c r="G4" s="136">
        <v>720</v>
      </c>
      <c r="H4" s="136">
        <v>711</v>
      </c>
      <c r="I4" s="136">
        <v>716.4</v>
      </c>
      <c r="J4" s="136">
        <v>725.2</v>
      </c>
      <c r="K4" s="136">
        <v>724</v>
      </c>
      <c r="L4" s="136">
        <v>726.9</v>
      </c>
    </row>
    <row r="5" spans="1:12" s="5" customFormat="1" x14ac:dyDescent="0.25">
      <c r="A5" s="135" t="s">
        <v>168</v>
      </c>
      <c r="B5" s="136">
        <v>709.8</v>
      </c>
      <c r="C5" s="136">
        <v>694.3</v>
      </c>
      <c r="D5" s="136">
        <v>707.7</v>
      </c>
      <c r="E5" s="136">
        <v>707.6</v>
      </c>
      <c r="F5" s="136">
        <v>696.9</v>
      </c>
      <c r="G5" s="136">
        <v>710.2</v>
      </c>
      <c r="H5" s="136">
        <v>701.3</v>
      </c>
      <c r="I5" s="136">
        <v>706.7</v>
      </c>
      <c r="J5" s="136">
        <v>715.5</v>
      </c>
      <c r="K5" s="136">
        <v>714.3</v>
      </c>
      <c r="L5" s="136">
        <v>717.1</v>
      </c>
    </row>
    <row r="6" spans="1:12" s="5" customFormat="1" x14ac:dyDescent="0.25">
      <c r="A6" s="135" t="s">
        <v>169</v>
      </c>
      <c r="B6" s="136">
        <v>729.4</v>
      </c>
      <c r="C6" s="136">
        <v>713.7</v>
      </c>
      <c r="D6" s="136">
        <v>727.3</v>
      </c>
      <c r="E6" s="136">
        <v>727.2</v>
      </c>
      <c r="F6" s="136">
        <v>716.3</v>
      </c>
      <c r="G6" s="136">
        <v>729.8</v>
      </c>
      <c r="H6" s="136">
        <v>720.7</v>
      </c>
      <c r="I6" s="136">
        <v>726.1</v>
      </c>
      <c r="J6" s="136">
        <v>734.9</v>
      </c>
      <c r="K6" s="136">
        <v>733.7</v>
      </c>
      <c r="L6" s="136">
        <v>736.7</v>
      </c>
    </row>
    <row r="7" spans="1:12" x14ac:dyDescent="0.25">
      <c r="A7" s="137" t="s">
        <v>15</v>
      </c>
      <c r="B7" s="138">
        <v>774.9</v>
      </c>
      <c r="C7" s="138">
        <v>749.6</v>
      </c>
      <c r="D7" s="138">
        <v>747</v>
      </c>
      <c r="E7" s="138">
        <v>741.3</v>
      </c>
      <c r="F7" s="138">
        <v>732.8</v>
      </c>
      <c r="G7" s="138">
        <v>731.9</v>
      </c>
      <c r="H7" s="138">
        <v>724.7</v>
      </c>
      <c r="I7" s="138">
        <v>733.1</v>
      </c>
      <c r="J7" s="138">
        <v>728.8</v>
      </c>
      <c r="K7" s="138">
        <v>731.9</v>
      </c>
      <c r="L7" s="138" t="s">
        <v>371</v>
      </c>
    </row>
    <row r="8" spans="1:12" x14ac:dyDescent="0.25">
      <c r="A8" s="12" t="s">
        <v>167</v>
      </c>
    </row>
    <row r="10" spans="1:12" ht="15" customHeight="1" x14ac:dyDescent="0.25">
      <c r="A10" s="261" t="s">
        <v>372</v>
      </c>
      <c r="B10" s="261"/>
      <c r="C10" s="261"/>
      <c r="D10" s="261"/>
      <c r="E10" s="261"/>
      <c r="F10" s="261"/>
      <c r="G10" s="261"/>
      <c r="H10" s="261"/>
      <c r="I10" s="261"/>
      <c r="J10" s="261"/>
      <c r="K10" s="261"/>
      <c r="L10" s="261"/>
    </row>
    <row r="11" spans="1:12" x14ac:dyDescent="0.25">
      <c r="A11" s="261"/>
      <c r="B11" s="261"/>
      <c r="C11" s="261"/>
      <c r="D11" s="261"/>
      <c r="E11" s="261"/>
      <c r="F11" s="261"/>
      <c r="G11" s="261"/>
      <c r="H11" s="261"/>
      <c r="I11" s="261"/>
      <c r="J11" s="261"/>
      <c r="K11" s="261"/>
      <c r="L11" s="261"/>
    </row>
    <row r="13" spans="1:12" ht="14.45" x14ac:dyDescent="0.3">
      <c r="A13" s="5"/>
      <c r="G13" s="5"/>
      <c r="H13" s="5"/>
      <c r="I13" s="5"/>
      <c r="J13" s="5"/>
      <c r="K13" s="5"/>
      <c r="L13" s="5"/>
    </row>
    <row r="14" spans="1:12" ht="14.45" x14ac:dyDescent="0.3">
      <c r="A14" s="5"/>
      <c r="G14" s="5"/>
      <c r="H14" s="5"/>
      <c r="I14" s="5"/>
      <c r="J14" s="5"/>
      <c r="K14" s="5"/>
      <c r="L14" s="5"/>
    </row>
    <row r="15" spans="1:12" ht="14.45" x14ac:dyDescent="0.3">
      <c r="A15" s="5"/>
    </row>
    <row r="16" spans="1:12" ht="14.45" x14ac:dyDescent="0.3">
      <c r="A16" s="5"/>
    </row>
    <row r="17" spans="1:1" ht="14.45" x14ac:dyDescent="0.3">
      <c r="A17" s="5"/>
    </row>
    <row r="18" spans="1:1" ht="14.45" x14ac:dyDescent="0.3">
      <c r="A18" s="5"/>
    </row>
    <row r="19" spans="1:1" x14ac:dyDescent="0.25">
      <c r="A19" s="5"/>
    </row>
    <row r="20" spans="1:1" x14ac:dyDescent="0.25">
      <c r="A20" s="5"/>
    </row>
    <row r="21" spans="1:1" x14ac:dyDescent="0.25">
      <c r="A21" s="5"/>
    </row>
    <row r="22" spans="1:1" x14ac:dyDescent="0.25">
      <c r="A22" s="5"/>
    </row>
    <row r="23" spans="1:1" x14ac:dyDescent="0.25">
      <c r="A23" s="5"/>
    </row>
    <row r="24" spans="1:1" x14ac:dyDescent="0.25">
      <c r="A24" s="5"/>
    </row>
    <row r="25" spans="1:1" x14ac:dyDescent="0.25">
      <c r="A25" s="5"/>
    </row>
    <row r="26" spans="1:1" x14ac:dyDescent="0.25">
      <c r="A26" s="5"/>
    </row>
    <row r="27" spans="1:1" x14ac:dyDescent="0.25">
      <c r="A27" s="5"/>
    </row>
  </sheetData>
  <mergeCells count="2">
    <mergeCell ref="A10:L11"/>
    <mergeCell ref="A1:L1"/>
  </mergeCells>
  <pageMargins left="0.7" right="0.7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2CAA9"/>
  </sheetPr>
  <dimension ref="A1:K13"/>
  <sheetViews>
    <sheetView workbookViewId="0">
      <selection activeCell="T12" sqref="T12"/>
    </sheetView>
  </sheetViews>
  <sheetFormatPr defaultColWidth="8.85546875" defaultRowHeight="15" x14ac:dyDescent="0.25"/>
  <cols>
    <col min="1" max="1" width="10.28515625" style="1" bestFit="1" customWidth="1"/>
    <col min="2" max="9" width="10.7109375" style="1" customWidth="1"/>
    <col min="10" max="10" width="10.7109375" style="17" customWidth="1"/>
    <col min="11" max="11" width="10.7109375" style="63" customWidth="1"/>
    <col min="12" max="16384" width="8.85546875" style="1"/>
  </cols>
  <sheetData>
    <row r="1" spans="1:11" ht="15.75" x14ac:dyDescent="0.25">
      <c r="A1" s="262" t="s">
        <v>650</v>
      </c>
      <c r="B1" s="263"/>
      <c r="C1" s="263"/>
      <c r="D1" s="263"/>
      <c r="E1" s="263"/>
      <c r="F1" s="263"/>
      <c r="G1" s="263"/>
      <c r="H1" s="263"/>
      <c r="I1" s="263"/>
      <c r="J1" s="263"/>
      <c r="K1" s="264"/>
    </row>
    <row r="2" spans="1:11" x14ac:dyDescent="0.25">
      <c r="A2" s="132" t="s">
        <v>12</v>
      </c>
      <c r="B2" s="132">
        <v>2009</v>
      </c>
      <c r="C2" s="132">
        <v>2010</v>
      </c>
      <c r="D2" s="132">
        <v>2011</v>
      </c>
      <c r="E2" s="132">
        <v>2012</v>
      </c>
      <c r="F2" s="132">
        <v>2013</v>
      </c>
      <c r="G2" s="132">
        <v>2014</v>
      </c>
      <c r="H2" s="132">
        <v>2015</v>
      </c>
      <c r="I2" s="132">
        <v>2016</v>
      </c>
      <c r="J2" s="132">
        <v>2017</v>
      </c>
      <c r="K2" s="132">
        <v>2018</v>
      </c>
    </row>
    <row r="3" spans="1:11" x14ac:dyDescent="0.25">
      <c r="A3" s="133" t="s">
        <v>2</v>
      </c>
      <c r="B3" s="210">
        <v>2432</v>
      </c>
      <c r="C3" s="210">
        <v>2496</v>
      </c>
      <c r="D3" s="210">
        <v>2615</v>
      </c>
      <c r="E3" s="210">
        <v>2789</v>
      </c>
      <c r="F3" s="210">
        <v>2927</v>
      </c>
      <c r="G3" s="210">
        <v>2940</v>
      </c>
      <c r="H3" s="210">
        <v>3186</v>
      </c>
      <c r="I3" s="210">
        <v>3502</v>
      </c>
      <c r="J3" s="211">
        <v>3707</v>
      </c>
      <c r="K3" s="211">
        <v>3776</v>
      </c>
    </row>
    <row r="4" spans="1:11" x14ac:dyDescent="0.25">
      <c r="A4" s="135" t="s">
        <v>1</v>
      </c>
      <c r="B4" s="212">
        <v>39.700000000000003</v>
      </c>
      <c r="C4" s="212">
        <v>40.299999999999997</v>
      </c>
      <c r="D4" s="212">
        <v>41.9</v>
      </c>
      <c r="E4" s="212">
        <v>44.3</v>
      </c>
      <c r="F4" s="212">
        <v>46.1</v>
      </c>
      <c r="G4" s="212">
        <v>45.8</v>
      </c>
      <c r="H4" s="212">
        <v>48.9</v>
      </c>
      <c r="I4" s="212">
        <v>54.5</v>
      </c>
      <c r="J4" s="213">
        <v>57.9</v>
      </c>
      <c r="K4" s="213">
        <v>57.3</v>
      </c>
    </row>
    <row r="5" spans="1:11" x14ac:dyDescent="0.25">
      <c r="A5" s="137" t="s">
        <v>15</v>
      </c>
      <c r="B5" s="212">
        <v>37.5</v>
      </c>
      <c r="C5" s="212">
        <v>38</v>
      </c>
      <c r="D5" s="212">
        <v>39.1</v>
      </c>
      <c r="E5" s="212">
        <v>39.1</v>
      </c>
      <c r="F5" s="212">
        <v>39.4</v>
      </c>
      <c r="G5" s="212">
        <v>40.5</v>
      </c>
      <c r="H5" s="212">
        <v>42.7</v>
      </c>
      <c r="I5" s="212">
        <v>47.4</v>
      </c>
      <c r="J5" s="212">
        <v>49.4</v>
      </c>
      <c r="K5" s="212" t="s">
        <v>457</v>
      </c>
    </row>
    <row r="6" spans="1:11" x14ac:dyDescent="0.25">
      <c r="A6" s="332" t="s">
        <v>167</v>
      </c>
      <c r="B6" s="333"/>
      <c r="C6" s="333"/>
      <c r="D6" s="333"/>
      <c r="E6" s="333"/>
      <c r="F6" s="333"/>
      <c r="G6" s="333"/>
      <c r="H6" s="333"/>
      <c r="I6" s="333"/>
      <c r="J6" s="333"/>
      <c r="K6" s="334"/>
    </row>
    <row r="7" spans="1:11" x14ac:dyDescent="0.25">
      <c r="A7" s="114"/>
      <c r="B7" s="61"/>
      <c r="C7" s="61"/>
      <c r="D7" s="61"/>
      <c r="E7" s="61"/>
      <c r="F7" s="61"/>
      <c r="G7" s="61"/>
      <c r="H7" s="61"/>
      <c r="I7" s="61"/>
      <c r="J7" s="61"/>
      <c r="K7" s="115"/>
    </row>
    <row r="8" spans="1:11" x14ac:dyDescent="0.25">
      <c r="A8" s="327" t="s">
        <v>456</v>
      </c>
      <c r="B8" s="261"/>
      <c r="C8" s="261"/>
      <c r="D8" s="261"/>
      <c r="E8" s="261"/>
      <c r="F8" s="261"/>
      <c r="G8" s="261"/>
      <c r="H8" s="261"/>
      <c r="I8" s="261"/>
      <c r="J8" s="261"/>
      <c r="K8" s="328"/>
    </row>
    <row r="9" spans="1:11" customFormat="1" x14ac:dyDescent="0.25">
      <c r="A9" s="329"/>
      <c r="B9" s="330"/>
      <c r="C9" s="330"/>
      <c r="D9" s="330"/>
      <c r="E9" s="330"/>
      <c r="F9" s="330"/>
      <c r="G9" s="330"/>
      <c r="H9" s="330"/>
      <c r="I9" s="330"/>
      <c r="J9" s="330"/>
      <c r="K9" s="331"/>
    </row>
    <row r="10" spans="1:11" customFormat="1" x14ac:dyDescent="0.25">
      <c r="J10" s="17"/>
      <c r="K10" s="63"/>
    </row>
    <row r="11" spans="1:11" customFormat="1" x14ac:dyDescent="0.25">
      <c r="J11" s="17"/>
      <c r="K11" s="63"/>
    </row>
    <row r="12" spans="1:11" customFormat="1" x14ac:dyDescent="0.25">
      <c r="J12" s="17"/>
      <c r="K12" s="63"/>
    </row>
    <row r="13" spans="1:11" customFormat="1" x14ac:dyDescent="0.25">
      <c r="J13" s="17"/>
      <c r="K13" s="63"/>
    </row>
  </sheetData>
  <mergeCells count="3">
    <mergeCell ref="A1:K1"/>
    <mergeCell ref="A8:K9"/>
    <mergeCell ref="A6:K6"/>
  </mergeCells>
  <pageMargins left="0.7" right="0.7" top="0.75" bottom="0.75" header="0.3" footer="0.3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2CAA9"/>
  </sheetPr>
  <dimension ref="A1:K46"/>
  <sheetViews>
    <sheetView zoomScaleNormal="100" workbookViewId="0">
      <selection activeCell="A11" sqref="A11:K11"/>
    </sheetView>
  </sheetViews>
  <sheetFormatPr defaultColWidth="8.85546875" defaultRowHeight="15" x14ac:dyDescent="0.25"/>
  <cols>
    <col min="1" max="1" width="26.85546875" style="5" customWidth="1"/>
    <col min="2" max="2" width="10.42578125" style="5" customWidth="1"/>
    <col min="3" max="3" width="10" style="5" customWidth="1"/>
    <col min="4" max="7" width="8.85546875" style="5"/>
    <col min="8" max="8" width="8.85546875" style="5" customWidth="1"/>
    <col min="9" max="9" width="8.85546875" style="5"/>
    <col min="10" max="10" width="8.85546875" style="48"/>
    <col min="11" max="16384" width="8.85546875" style="5"/>
  </cols>
  <sheetData>
    <row r="1" spans="1:11" ht="15.6" customHeight="1" x14ac:dyDescent="0.25">
      <c r="A1" s="336" t="s">
        <v>651</v>
      </c>
      <c r="B1" s="337"/>
      <c r="C1" s="337"/>
      <c r="D1" s="337"/>
      <c r="E1" s="337"/>
      <c r="F1" s="337"/>
      <c r="G1" s="337"/>
      <c r="H1" s="337"/>
      <c r="I1" s="337"/>
      <c r="J1" s="337"/>
      <c r="K1" s="338"/>
    </row>
    <row r="2" spans="1:11" x14ac:dyDescent="0.25">
      <c r="A2" s="201" t="s">
        <v>151</v>
      </c>
      <c r="B2" s="148">
        <v>2009</v>
      </c>
      <c r="C2" s="148">
        <v>2010</v>
      </c>
      <c r="D2" s="148">
        <v>2011</v>
      </c>
      <c r="E2" s="148">
        <v>2012</v>
      </c>
      <c r="F2" s="148">
        <v>2013</v>
      </c>
      <c r="G2" s="148">
        <v>2014</v>
      </c>
      <c r="H2" s="148">
        <v>2015</v>
      </c>
      <c r="I2" s="148">
        <v>2016</v>
      </c>
      <c r="J2" s="148">
        <v>2017</v>
      </c>
      <c r="K2" s="148">
        <v>2018</v>
      </c>
    </row>
    <row r="3" spans="1:11" ht="14.45" customHeight="1" x14ac:dyDescent="0.25">
      <c r="A3" s="149" t="s">
        <v>140</v>
      </c>
      <c r="B3" s="150">
        <v>954</v>
      </c>
      <c r="C3" s="150">
        <v>978</v>
      </c>
      <c r="D3" s="150">
        <v>1026</v>
      </c>
      <c r="E3" s="150">
        <v>1091</v>
      </c>
      <c r="F3" s="150">
        <v>1166</v>
      </c>
      <c r="G3" s="150">
        <v>1211</v>
      </c>
      <c r="H3" s="150">
        <v>1342</v>
      </c>
      <c r="I3" s="150">
        <v>1483</v>
      </c>
      <c r="J3" s="150">
        <v>1539</v>
      </c>
      <c r="K3" s="150">
        <v>1647</v>
      </c>
    </row>
    <row r="4" spans="1:11" x14ac:dyDescent="0.25">
      <c r="A4" s="149" t="s">
        <v>19</v>
      </c>
      <c r="B4" s="150">
        <v>515</v>
      </c>
      <c r="C4" s="150">
        <v>507</v>
      </c>
      <c r="D4" s="150">
        <v>580</v>
      </c>
      <c r="E4" s="150">
        <v>615</v>
      </c>
      <c r="F4" s="150">
        <v>748</v>
      </c>
      <c r="G4" s="150">
        <v>752</v>
      </c>
      <c r="H4" s="150">
        <v>774</v>
      </c>
      <c r="I4" s="150">
        <v>970</v>
      </c>
      <c r="J4" s="150">
        <v>1092</v>
      </c>
      <c r="K4" s="150">
        <v>993</v>
      </c>
    </row>
    <row r="5" spans="1:11" x14ac:dyDescent="0.25">
      <c r="A5" s="149" t="s">
        <v>138</v>
      </c>
      <c r="B5" s="150">
        <v>531</v>
      </c>
      <c r="C5" s="150">
        <v>567</v>
      </c>
      <c r="D5" s="150">
        <v>566</v>
      </c>
      <c r="E5" s="150">
        <v>566</v>
      </c>
      <c r="F5" s="150">
        <v>547</v>
      </c>
      <c r="G5" s="150">
        <v>486</v>
      </c>
      <c r="H5" s="150">
        <v>569</v>
      </c>
      <c r="I5" s="150">
        <v>600</v>
      </c>
      <c r="J5" s="150">
        <v>599</v>
      </c>
      <c r="K5" s="150">
        <v>579</v>
      </c>
    </row>
    <row r="6" spans="1:11" x14ac:dyDescent="0.25">
      <c r="A6" s="149" t="s">
        <v>139</v>
      </c>
      <c r="B6" s="150">
        <v>94</v>
      </c>
      <c r="C6" s="150">
        <v>94</v>
      </c>
      <c r="D6" s="150">
        <v>99</v>
      </c>
      <c r="E6" s="150">
        <v>103</v>
      </c>
      <c r="F6" s="150">
        <v>93</v>
      </c>
      <c r="G6" s="150">
        <v>120</v>
      </c>
      <c r="H6" s="150">
        <v>104</v>
      </c>
      <c r="I6" s="150">
        <v>98</v>
      </c>
      <c r="J6" s="150">
        <v>100</v>
      </c>
      <c r="K6" s="150">
        <v>126</v>
      </c>
    </row>
    <row r="7" spans="1:11" x14ac:dyDescent="0.25">
      <c r="A7" s="149" t="s">
        <v>137</v>
      </c>
      <c r="B7" s="150">
        <v>49</v>
      </c>
      <c r="C7" s="150">
        <v>65</v>
      </c>
      <c r="D7" s="150">
        <v>60</v>
      </c>
      <c r="E7" s="150">
        <v>61</v>
      </c>
      <c r="F7" s="150">
        <v>52</v>
      </c>
      <c r="G7" s="150">
        <v>43</v>
      </c>
      <c r="H7" s="150">
        <v>60</v>
      </c>
      <c r="I7" s="150">
        <v>48</v>
      </c>
      <c r="J7" s="150">
        <v>54</v>
      </c>
      <c r="K7" s="150">
        <v>61</v>
      </c>
    </row>
    <row r="8" spans="1:11" x14ac:dyDescent="0.25">
      <c r="A8" s="149" t="s">
        <v>136</v>
      </c>
      <c r="B8" s="150">
        <v>44</v>
      </c>
      <c r="C8" s="150">
        <v>38</v>
      </c>
      <c r="D8" s="150">
        <v>43</v>
      </c>
      <c r="E8" s="150">
        <v>53</v>
      </c>
      <c r="F8" s="150">
        <v>46</v>
      </c>
      <c r="G8" s="150">
        <v>44</v>
      </c>
      <c r="H8" s="150">
        <v>47</v>
      </c>
      <c r="I8" s="150">
        <v>40</v>
      </c>
      <c r="J8" s="150">
        <v>44</v>
      </c>
      <c r="K8" s="150">
        <v>44</v>
      </c>
    </row>
    <row r="9" spans="1:11" ht="14.45" customHeight="1" x14ac:dyDescent="0.25">
      <c r="A9" s="149" t="s">
        <v>141</v>
      </c>
      <c r="B9" s="150">
        <v>245</v>
      </c>
      <c r="C9" s="150">
        <v>247</v>
      </c>
      <c r="D9" s="150">
        <v>241</v>
      </c>
      <c r="E9" s="150">
        <v>300</v>
      </c>
      <c r="F9" s="150">
        <v>275</v>
      </c>
      <c r="G9" s="150">
        <v>284</v>
      </c>
      <c r="H9" s="150">
        <v>290</v>
      </c>
      <c r="I9" s="150">
        <v>263</v>
      </c>
      <c r="J9" s="150">
        <v>279</v>
      </c>
      <c r="K9" s="150">
        <f>K10-SUM(K3:K8)</f>
        <v>326</v>
      </c>
    </row>
    <row r="10" spans="1:11" x14ac:dyDescent="0.25">
      <c r="A10" s="160" t="s">
        <v>121</v>
      </c>
      <c r="B10" s="161">
        <v>2432</v>
      </c>
      <c r="C10" s="161">
        <v>2496</v>
      </c>
      <c r="D10" s="161">
        <v>2615</v>
      </c>
      <c r="E10" s="161">
        <v>2789</v>
      </c>
      <c r="F10" s="161">
        <v>2927</v>
      </c>
      <c r="G10" s="161">
        <v>2940</v>
      </c>
      <c r="H10" s="161">
        <v>3186</v>
      </c>
      <c r="I10" s="161">
        <v>3502</v>
      </c>
      <c r="J10" s="161">
        <v>3707</v>
      </c>
      <c r="K10" s="161">
        <v>3776</v>
      </c>
    </row>
    <row r="11" spans="1:11" x14ac:dyDescent="0.25">
      <c r="A11" s="318" t="s">
        <v>167</v>
      </c>
      <c r="B11" s="319"/>
      <c r="C11" s="319"/>
      <c r="D11" s="319"/>
      <c r="E11" s="319"/>
      <c r="F11" s="319"/>
      <c r="G11" s="319"/>
      <c r="H11" s="319"/>
      <c r="I11" s="319"/>
      <c r="J11" s="319"/>
      <c r="K11" s="320"/>
    </row>
    <row r="12" spans="1:11" x14ac:dyDescent="0.25">
      <c r="A12" s="16"/>
      <c r="J12" s="37"/>
    </row>
    <row r="13" spans="1:11" x14ac:dyDescent="0.25">
      <c r="A13" s="55"/>
      <c r="B13" s="55"/>
      <c r="C13" s="55"/>
      <c r="D13" s="55"/>
      <c r="E13" s="55"/>
      <c r="F13" s="40"/>
      <c r="G13" s="40"/>
      <c r="H13" s="40"/>
      <c r="I13" s="40"/>
      <c r="J13" s="40"/>
    </row>
    <row r="14" spans="1:11" x14ac:dyDescent="0.25">
      <c r="A14" s="55"/>
      <c r="B14" s="55"/>
      <c r="C14" s="55"/>
      <c r="D14" s="55"/>
      <c r="E14" s="55"/>
    </row>
    <row r="15" spans="1:11" x14ac:dyDescent="0.25">
      <c r="A15" s="55"/>
      <c r="B15" s="55"/>
      <c r="C15" s="55"/>
      <c r="D15" s="55"/>
      <c r="E15" s="55"/>
    </row>
    <row r="16" spans="1:11" x14ac:dyDescent="0.25">
      <c r="A16" s="335"/>
      <c r="B16" s="335"/>
      <c r="C16" s="335"/>
      <c r="D16" s="335"/>
      <c r="E16" s="55"/>
    </row>
    <row r="17" spans="1:10" x14ac:dyDescent="0.25">
      <c r="A17" s="55"/>
      <c r="B17" s="55"/>
      <c r="C17" s="55"/>
      <c r="D17" s="55"/>
      <c r="E17" s="55"/>
    </row>
    <row r="18" spans="1:10" x14ac:dyDescent="0.25">
      <c r="A18" s="55"/>
      <c r="B18" s="55"/>
      <c r="C18" s="55"/>
      <c r="D18" s="55"/>
      <c r="E18" s="55"/>
    </row>
    <row r="19" spans="1:10" x14ac:dyDescent="0.25">
      <c r="A19" s="55"/>
      <c r="B19" s="55"/>
      <c r="C19" s="55"/>
      <c r="D19" s="55"/>
      <c r="E19" s="55"/>
      <c r="H19" s="53"/>
      <c r="I19" s="53"/>
      <c r="J19" s="53"/>
    </row>
    <row r="20" spans="1:10" x14ac:dyDescent="0.25">
      <c r="A20" s="55"/>
      <c r="B20" s="55"/>
      <c r="C20" s="55"/>
      <c r="D20" s="55"/>
      <c r="E20" s="55"/>
      <c r="H20" s="53"/>
      <c r="I20" s="53"/>
      <c r="J20" s="53"/>
    </row>
    <row r="21" spans="1:10" x14ac:dyDescent="0.25">
      <c r="A21" s="55"/>
      <c r="B21" s="55"/>
      <c r="C21" s="55"/>
      <c r="D21" s="55"/>
      <c r="E21" s="55"/>
      <c r="H21" s="53"/>
      <c r="I21" s="53"/>
      <c r="J21" s="53"/>
    </row>
    <row r="22" spans="1:10" s="53" customFormat="1" x14ac:dyDescent="0.25">
      <c r="A22" s="55"/>
      <c r="B22" s="55"/>
      <c r="C22" s="55"/>
      <c r="D22" s="55"/>
      <c r="E22" s="55"/>
    </row>
    <row r="23" spans="1:10" s="53" customFormat="1" x14ac:dyDescent="0.25">
      <c r="A23" s="55"/>
      <c r="B23" s="55"/>
      <c r="C23" s="55"/>
      <c r="D23" s="55"/>
      <c r="E23" s="55"/>
    </row>
    <row r="24" spans="1:10" s="53" customFormat="1" x14ac:dyDescent="0.25">
      <c r="A24" s="55"/>
      <c r="B24" s="55"/>
      <c r="C24" s="55"/>
      <c r="D24" s="55"/>
      <c r="E24" s="55"/>
    </row>
    <row r="25" spans="1:10" s="53" customFormat="1" x14ac:dyDescent="0.25">
      <c r="A25" s="55"/>
      <c r="B25" s="55"/>
      <c r="C25" s="55"/>
      <c r="D25" s="55"/>
      <c r="E25" s="55"/>
    </row>
    <row r="26" spans="1:10" s="53" customFormat="1" x14ac:dyDescent="0.25">
      <c r="A26" s="55"/>
      <c r="B26" s="55"/>
      <c r="C26" s="55"/>
      <c r="D26" s="55"/>
      <c r="E26" s="55"/>
    </row>
    <row r="27" spans="1:10" x14ac:dyDescent="0.25">
      <c r="A27" s="55"/>
      <c r="B27" s="55"/>
      <c r="C27" s="55"/>
      <c r="D27" s="55"/>
      <c r="E27" s="55"/>
      <c r="H27" s="53"/>
      <c r="I27" s="53"/>
      <c r="J27" s="53"/>
    </row>
    <row r="28" spans="1:10" x14ac:dyDescent="0.25">
      <c r="A28" s="55"/>
      <c r="B28" s="55"/>
      <c r="C28" s="55"/>
      <c r="D28" s="55"/>
      <c r="E28" s="55"/>
      <c r="H28" s="53"/>
      <c r="I28" s="53"/>
      <c r="J28" s="53"/>
    </row>
    <row r="29" spans="1:10" x14ac:dyDescent="0.25">
      <c r="A29" s="55"/>
      <c r="B29" s="55"/>
      <c r="C29" s="55"/>
      <c r="D29" s="55"/>
      <c r="E29" s="55"/>
      <c r="H29" s="53"/>
      <c r="I29" s="53"/>
      <c r="J29" s="53"/>
    </row>
    <row r="30" spans="1:10" x14ac:dyDescent="0.25">
      <c r="A30" s="55"/>
      <c r="B30" s="55"/>
      <c r="C30" s="55"/>
      <c r="D30" s="55"/>
      <c r="E30" s="55"/>
      <c r="H30" s="53"/>
      <c r="I30" s="53"/>
      <c r="J30" s="53"/>
    </row>
    <row r="31" spans="1:10" s="54" customFormat="1" x14ac:dyDescent="0.25">
      <c r="A31" s="55"/>
      <c r="B31" s="55"/>
      <c r="C31" s="55"/>
      <c r="D31" s="55"/>
      <c r="E31" s="55"/>
    </row>
    <row r="32" spans="1:10" x14ac:dyDescent="0.25">
      <c r="A32" s="55"/>
      <c r="B32" s="55"/>
      <c r="C32" s="55"/>
      <c r="D32" s="55"/>
      <c r="E32" s="55"/>
      <c r="H32" s="53"/>
      <c r="I32" s="53"/>
      <c r="J32" s="53"/>
    </row>
    <row r="33" spans="1:10" x14ac:dyDescent="0.25">
      <c r="A33" s="55"/>
      <c r="B33" s="55"/>
      <c r="C33" s="55"/>
      <c r="D33" s="55"/>
      <c r="E33" s="55"/>
      <c r="H33" s="53"/>
      <c r="I33" s="53"/>
      <c r="J33" s="53"/>
    </row>
    <row r="34" spans="1:10" x14ac:dyDescent="0.25">
      <c r="A34" s="55"/>
      <c r="B34" s="55"/>
      <c r="C34" s="55"/>
      <c r="D34" s="55"/>
      <c r="E34" s="55"/>
      <c r="H34" s="53"/>
      <c r="I34" s="53"/>
      <c r="J34" s="53"/>
    </row>
    <row r="35" spans="1:10" x14ac:dyDescent="0.25">
      <c r="A35" s="55"/>
      <c r="B35" s="55"/>
      <c r="C35" s="55"/>
      <c r="D35" s="55"/>
      <c r="E35" s="55"/>
    </row>
    <row r="36" spans="1:10" x14ac:dyDescent="0.25">
      <c r="A36" s="55"/>
      <c r="B36" s="55"/>
      <c r="C36" s="55"/>
      <c r="D36" s="55"/>
      <c r="E36" s="55"/>
      <c r="H36" s="53"/>
      <c r="I36" s="53"/>
      <c r="J36" s="53"/>
    </row>
    <row r="37" spans="1:10" x14ac:dyDescent="0.25">
      <c r="A37" s="55"/>
      <c r="B37" s="55"/>
      <c r="C37" s="55"/>
      <c r="D37" s="55"/>
      <c r="E37" s="55"/>
      <c r="H37" s="53"/>
      <c r="I37" s="53"/>
      <c r="J37" s="53"/>
    </row>
    <row r="38" spans="1:10" x14ac:dyDescent="0.25">
      <c r="A38" s="55"/>
      <c r="B38" s="55"/>
      <c r="C38" s="55"/>
      <c r="D38" s="55"/>
      <c r="E38" s="55"/>
      <c r="H38" s="53"/>
      <c r="I38" s="53"/>
      <c r="J38" s="53"/>
    </row>
    <row r="39" spans="1:10" x14ac:dyDescent="0.25">
      <c r="A39" s="55"/>
      <c r="B39" s="55"/>
      <c r="C39" s="55"/>
      <c r="D39" s="55"/>
      <c r="E39" s="55"/>
      <c r="H39" s="53"/>
      <c r="I39" s="53"/>
      <c r="J39" s="53"/>
    </row>
    <row r="40" spans="1:10" x14ac:dyDescent="0.25">
      <c r="A40" s="55"/>
      <c r="B40" s="55"/>
      <c r="C40" s="55"/>
      <c r="D40" s="55"/>
      <c r="E40" s="55"/>
      <c r="H40" s="53"/>
      <c r="I40" s="53"/>
      <c r="J40" s="53"/>
    </row>
    <row r="41" spans="1:10" x14ac:dyDescent="0.25">
      <c r="A41" s="55"/>
      <c r="B41" s="55"/>
      <c r="C41" s="55"/>
      <c r="D41" s="55"/>
      <c r="E41" s="55"/>
      <c r="H41" s="53"/>
      <c r="I41" s="53"/>
      <c r="J41" s="53"/>
    </row>
    <row r="42" spans="1:10" x14ac:dyDescent="0.25">
      <c r="A42" s="55"/>
      <c r="B42" s="55"/>
      <c r="C42" s="55"/>
      <c r="D42" s="55"/>
      <c r="E42" s="55"/>
    </row>
    <row r="43" spans="1:10" x14ac:dyDescent="0.25">
      <c r="A43" s="55"/>
      <c r="B43" s="55"/>
      <c r="C43" s="55"/>
      <c r="D43" s="55"/>
      <c r="E43" s="55"/>
    </row>
    <row r="44" spans="1:10" x14ac:dyDescent="0.25">
      <c r="A44" s="55"/>
      <c r="B44" s="55"/>
      <c r="C44" s="55"/>
      <c r="D44" s="55"/>
      <c r="E44" s="55"/>
    </row>
    <row r="45" spans="1:10" x14ac:dyDescent="0.25">
      <c r="A45" s="55"/>
      <c r="B45" s="55"/>
      <c r="C45" s="55"/>
      <c r="D45" s="55"/>
      <c r="E45" s="55"/>
    </row>
    <row r="46" spans="1:10" x14ac:dyDescent="0.25">
      <c r="A46" s="55"/>
      <c r="B46" s="55"/>
      <c r="C46" s="55"/>
      <c r="D46" s="55"/>
      <c r="E46" s="55"/>
    </row>
  </sheetData>
  <mergeCells count="3">
    <mergeCell ref="A16:D16"/>
    <mergeCell ref="A1:K1"/>
    <mergeCell ref="A11:K11"/>
  </mergeCells>
  <pageMargins left="0.7" right="0.7" top="0.75" bottom="0.75" header="0.3" footer="0.3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2CAA9"/>
  </sheetPr>
  <dimension ref="A1:L23"/>
  <sheetViews>
    <sheetView workbookViewId="0">
      <selection activeCell="P19" sqref="P19"/>
    </sheetView>
  </sheetViews>
  <sheetFormatPr defaultRowHeight="15" x14ac:dyDescent="0.25"/>
  <cols>
    <col min="1" max="1" width="9.140625" style="87"/>
    <col min="2" max="2" width="19.85546875" bestFit="1" customWidth="1"/>
  </cols>
  <sheetData>
    <row r="1" spans="1:12" ht="34.5" customHeight="1" x14ac:dyDescent="0.25">
      <c r="A1" s="336" t="s">
        <v>537</v>
      </c>
      <c r="B1" s="337"/>
      <c r="C1" s="337"/>
      <c r="D1" s="337"/>
      <c r="E1" s="337"/>
      <c r="F1" s="337"/>
      <c r="G1" s="337"/>
      <c r="H1" s="338"/>
      <c r="I1" s="91"/>
      <c r="J1" s="91"/>
      <c r="K1" s="91"/>
      <c r="L1" s="91"/>
    </row>
    <row r="2" spans="1:12" x14ac:dyDescent="0.25">
      <c r="A2" s="189" t="s">
        <v>29</v>
      </c>
      <c r="B2" s="189" t="s">
        <v>534</v>
      </c>
      <c r="C2" s="189" t="s">
        <v>149</v>
      </c>
      <c r="D2" s="260">
        <v>43968</v>
      </c>
      <c r="E2" s="189" t="s">
        <v>531</v>
      </c>
      <c r="F2" s="189" t="s">
        <v>532</v>
      </c>
      <c r="G2" s="189" t="s">
        <v>533</v>
      </c>
      <c r="H2" s="189" t="s">
        <v>121</v>
      </c>
    </row>
    <row r="3" spans="1:12" s="87" customFormat="1" x14ac:dyDescent="0.25">
      <c r="A3" s="339" t="s">
        <v>132</v>
      </c>
      <c r="B3" s="340"/>
      <c r="C3" s="340"/>
      <c r="D3" s="340"/>
      <c r="E3" s="340"/>
      <c r="F3" s="340"/>
      <c r="G3" s="340"/>
      <c r="H3" s="341"/>
    </row>
    <row r="4" spans="1:12" x14ac:dyDescent="0.25">
      <c r="A4" s="346" t="s">
        <v>535</v>
      </c>
      <c r="B4" s="182" t="s">
        <v>240</v>
      </c>
      <c r="C4" s="214">
        <v>0</v>
      </c>
      <c r="D4" s="214">
        <v>1E-3</v>
      </c>
      <c r="E4" s="214">
        <v>6.0000000000000001E-3</v>
      </c>
      <c r="F4" s="214">
        <v>7.2999999999999995E-2</v>
      </c>
      <c r="G4" s="214">
        <v>0.92</v>
      </c>
      <c r="H4" s="151">
        <v>1</v>
      </c>
    </row>
    <row r="5" spans="1:12" x14ac:dyDescent="0.25">
      <c r="A5" s="346"/>
      <c r="B5" s="194" t="s">
        <v>244</v>
      </c>
      <c r="C5" s="214">
        <v>8.9999999999999993E-3</v>
      </c>
      <c r="D5" s="214">
        <v>3.1E-2</v>
      </c>
      <c r="E5" s="214">
        <v>0.17599999999999999</v>
      </c>
      <c r="F5" s="214">
        <v>0.55800000000000005</v>
      </c>
      <c r="G5" s="214">
        <v>0.22600000000000001</v>
      </c>
      <c r="H5" s="151">
        <v>1</v>
      </c>
    </row>
    <row r="6" spans="1:12" x14ac:dyDescent="0.25">
      <c r="A6" s="346"/>
      <c r="B6" s="184" t="s">
        <v>177</v>
      </c>
      <c r="C6" s="214">
        <v>0</v>
      </c>
      <c r="D6" s="214">
        <v>1E-3</v>
      </c>
      <c r="E6" s="214">
        <v>8.2000000000000003E-2</v>
      </c>
      <c r="F6" s="214">
        <v>0.86899999999999999</v>
      </c>
      <c r="G6" s="214">
        <v>4.8000000000000001E-2</v>
      </c>
      <c r="H6" s="151">
        <v>1</v>
      </c>
    </row>
    <row r="7" spans="1:12" x14ac:dyDescent="0.25">
      <c r="A7" s="342" t="s">
        <v>500</v>
      </c>
      <c r="B7" s="343"/>
      <c r="C7" s="343"/>
      <c r="D7" s="343"/>
      <c r="E7" s="343"/>
      <c r="F7" s="343"/>
      <c r="G7" s="343"/>
      <c r="H7" s="344"/>
    </row>
    <row r="8" spans="1:12" x14ac:dyDescent="0.25">
      <c r="A8" s="346" t="s">
        <v>535</v>
      </c>
      <c r="B8" s="182" t="s">
        <v>240</v>
      </c>
      <c r="C8" s="60">
        <v>0</v>
      </c>
      <c r="D8" s="60" t="s">
        <v>149</v>
      </c>
      <c r="E8" s="60">
        <v>10</v>
      </c>
      <c r="F8" s="60">
        <v>122</v>
      </c>
      <c r="G8" s="90">
        <v>1530</v>
      </c>
      <c r="H8" s="88">
        <v>1663</v>
      </c>
    </row>
    <row r="9" spans="1:12" x14ac:dyDescent="0.25">
      <c r="A9" s="346"/>
      <c r="B9" s="194" t="s">
        <v>244</v>
      </c>
      <c r="C9" s="60">
        <v>5</v>
      </c>
      <c r="D9" s="60">
        <v>18</v>
      </c>
      <c r="E9" s="60">
        <v>102</v>
      </c>
      <c r="F9" s="60">
        <v>323</v>
      </c>
      <c r="G9" s="60">
        <v>131</v>
      </c>
      <c r="H9" s="72">
        <v>579</v>
      </c>
    </row>
    <row r="10" spans="1:12" x14ac:dyDescent="0.25">
      <c r="A10" s="346"/>
      <c r="B10" s="184" t="s">
        <v>177</v>
      </c>
      <c r="C10" s="60">
        <v>0</v>
      </c>
      <c r="D10" s="60" t="s">
        <v>149</v>
      </c>
      <c r="E10" s="60">
        <v>81</v>
      </c>
      <c r="F10" s="60">
        <v>863</v>
      </c>
      <c r="G10" s="60">
        <v>48</v>
      </c>
      <c r="H10" s="72">
        <v>993</v>
      </c>
    </row>
    <row r="11" spans="1:12" x14ac:dyDescent="0.25">
      <c r="A11" s="342" t="s">
        <v>536</v>
      </c>
      <c r="B11" s="343"/>
      <c r="C11" s="343"/>
      <c r="D11" s="343"/>
      <c r="E11" s="343"/>
      <c r="F11" s="343"/>
      <c r="G11" s="343"/>
      <c r="H11" s="344"/>
    </row>
    <row r="12" spans="1:12" x14ac:dyDescent="0.25">
      <c r="A12" s="347" t="s">
        <v>13</v>
      </c>
      <c r="B12" s="182" t="s">
        <v>240</v>
      </c>
      <c r="C12" s="60">
        <v>0</v>
      </c>
      <c r="D12" s="60">
        <v>0</v>
      </c>
      <c r="E12" s="60">
        <v>0.2</v>
      </c>
      <c r="F12" s="60">
        <v>1.3</v>
      </c>
      <c r="G12" s="60">
        <v>94.6</v>
      </c>
      <c r="H12" s="72" t="s">
        <v>110</v>
      </c>
    </row>
    <row r="13" spans="1:12" x14ac:dyDescent="0.25">
      <c r="A13" s="347"/>
      <c r="B13" s="194" t="s">
        <v>244</v>
      </c>
      <c r="C13" s="60">
        <v>0.3</v>
      </c>
      <c r="D13" s="60">
        <v>1.2</v>
      </c>
      <c r="E13" s="60">
        <v>4.5999999999999996</v>
      </c>
      <c r="F13" s="60">
        <v>2.6</v>
      </c>
      <c r="G13" s="60">
        <v>4.2</v>
      </c>
      <c r="H13" s="72" t="s">
        <v>110</v>
      </c>
    </row>
    <row r="14" spans="1:12" x14ac:dyDescent="0.25">
      <c r="A14" s="347"/>
      <c r="B14" s="184" t="s">
        <v>177</v>
      </c>
      <c r="C14" s="60">
        <v>0</v>
      </c>
      <c r="D14" s="60">
        <v>0</v>
      </c>
      <c r="E14" s="60">
        <v>6</v>
      </c>
      <c r="F14" s="60">
        <v>9</v>
      </c>
      <c r="G14" s="60">
        <v>1.7</v>
      </c>
      <c r="H14" s="72" t="s">
        <v>110</v>
      </c>
    </row>
    <row r="15" spans="1:12" x14ac:dyDescent="0.25">
      <c r="A15" s="346" t="s">
        <v>14</v>
      </c>
      <c r="B15" s="182" t="s">
        <v>240</v>
      </c>
      <c r="C15" s="60">
        <v>0</v>
      </c>
      <c r="D15" s="60">
        <v>0.1</v>
      </c>
      <c r="E15" s="60">
        <v>1.6</v>
      </c>
      <c r="F15" s="60">
        <v>2.8</v>
      </c>
      <c r="G15" s="60">
        <v>61.4</v>
      </c>
      <c r="H15" s="72" t="s">
        <v>110</v>
      </c>
    </row>
    <row r="16" spans="1:12" x14ac:dyDescent="0.25">
      <c r="A16" s="346"/>
      <c r="B16" s="194" t="s">
        <v>244</v>
      </c>
      <c r="C16" s="60">
        <v>1.2</v>
      </c>
      <c r="D16" s="60">
        <v>0.7</v>
      </c>
      <c r="E16" s="60">
        <v>14.1</v>
      </c>
      <c r="F16" s="60">
        <v>8.1999999999999993</v>
      </c>
      <c r="G16" s="60">
        <v>9.1999999999999993</v>
      </c>
      <c r="H16" s="72" t="s">
        <v>110</v>
      </c>
    </row>
    <row r="17" spans="1:11" x14ac:dyDescent="0.25">
      <c r="A17" s="346"/>
      <c r="B17" s="184" t="s">
        <v>177</v>
      </c>
      <c r="C17" s="60">
        <v>0</v>
      </c>
      <c r="D17" s="60">
        <v>0.1</v>
      </c>
      <c r="E17" s="60">
        <v>8.8000000000000007</v>
      </c>
      <c r="F17" s="60">
        <v>19.899999999999999</v>
      </c>
      <c r="G17" s="60">
        <v>3.2</v>
      </c>
      <c r="H17" s="72" t="s">
        <v>110</v>
      </c>
    </row>
    <row r="18" spans="1:11" x14ac:dyDescent="0.25">
      <c r="A18" s="114"/>
      <c r="B18" s="61"/>
      <c r="C18" s="61"/>
      <c r="D18" s="61"/>
      <c r="E18" s="61"/>
      <c r="F18" s="61"/>
      <c r="G18" s="61"/>
      <c r="H18" s="115"/>
    </row>
    <row r="19" spans="1:11" ht="36" customHeight="1" x14ac:dyDescent="0.25">
      <c r="A19" s="282" t="s">
        <v>167</v>
      </c>
      <c r="B19" s="345"/>
      <c r="C19" s="345"/>
      <c r="D19" s="345"/>
      <c r="E19" s="345"/>
      <c r="F19" s="345"/>
      <c r="G19" s="345"/>
      <c r="H19" s="283"/>
      <c r="I19" s="111"/>
      <c r="J19" s="111"/>
      <c r="K19" s="111"/>
    </row>
    <row r="20" spans="1:11" x14ac:dyDescent="0.25">
      <c r="I20" s="111"/>
      <c r="J20" s="111"/>
      <c r="K20" s="111"/>
    </row>
    <row r="21" spans="1:11" x14ac:dyDescent="0.25">
      <c r="I21" s="111"/>
      <c r="J21" s="111"/>
      <c r="K21" s="111"/>
    </row>
    <row r="22" spans="1:11" x14ac:dyDescent="0.25">
      <c r="I22" s="111"/>
      <c r="J22" s="111"/>
      <c r="K22" s="111"/>
    </row>
    <row r="23" spans="1:11" x14ac:dyDescent="0.25">
      <c r="I23" s="111"/>
      <c r="J23" s="111"/>
      <c r="K23" s="111"/>
    </row>
  </sheetData>
  <mergeCells count="9">
    <mergeCell ref="A3:H3"/>
    <mergeCell ref="A7:H7"/>
    <mergeCell ref="A1:H1"/>
    <mergeCell ref="A19:H19"/>
    <mergeCell ref="A11:H11"/>
    <mergeCell ref="A8:A10"/>
    <mergeCell ref="A12:A14"/>
    <mergeCell ref="A15:A17"/>
    <mergeCell ref="A4:A6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2CAA9"/>
  </sheetPr>
  <dimension ref="A1:K13"/>
  <sheetViews>
    <sheetView workbookViewId="0">
      <selection sqref="A1:K11"/>
    </sheetView>
  </sheetViews>
  <sheetFormatPr defaultRowHeight="15" x14ac:dyDescent="0.25"/>
  <cols>
    <col min="1" max="1" width="26.5703125" customWidth="1"/>
    <col min="10" max="10" width="8.85546875" style="49"/>
    <col min="11" max="11" width="9.140625" style="71"/>
  </cols>
  <sheetData>
    <row r="1" spans="1:11" ht="14.45" customHeight="1" x14ac:dyDescent="0.25">
      <c r="A1" s="336" t="s">
        <v>652</v>
      </c>
      <c r="B1" s="337"/>
      <c r="C1" s="337"/>
      <c r="D1" s="337"/>
      <c r="E1" s="337"/>
      <c r="F1" s="337"/>
      <c r="G1" s="337"/>
      <c r="H1" s="337"/>
      <c r="I1" s="337"/>
      <c r="J1" s="337"/>
      <c r="K1" s="338"/>
    </row>
    <row r="2" spans="1:11" s="36" customFormat="1" x14ac:dyDescent="0.25">
      <c r="A2" s="148" t="s">
        <v>152</v>
      </c>
      <c r="B2" s="148">
        <v>2009</v>
      </c>
      <c r="C2" s="148">
        <v>2010</v>
      </c>
      <c r="D2" s="148">
        <v>2011</v>
      </c>
      <c r="E2" s="148">
        <v>2012</v>
      </c>
      <c r="F2" s="148">
        <v>2013</v>
      </c>
      <c r="G2" s="148">
        <v>2014</v>
      </c>
      <c r="H2" s="148">
        <v>2015</v>
      </c>
      <c r="I2" s="148">
        <v>2016</v>
      </c>
      <c r="J2" s="148">
        <v>2017</v>
      </c>
      <c r="K2" s="148">
        <v>2018</v>
      </c>
    </row>
    <row r="3" spans="1:11" x14ac:dyDescent="0.25">
      <c r="A3" s="149" t="s">
        <v>153</v>
      </c>
      <c r="B3" s="215">
        <v>597</v>
      </c>
      <c r="C3" s="215">
        <v>587</v>
      </c>
      <c r="D3" s="215">
        <v>637</v>
      </c>
      <c r="E3" s="215">
        <v>642</v>
      </c>
      <c r="F3" s="215">
        <v>649</v>
      </c>
      <c r="G3" s="215">
        <v>616</v>
      </c>
      <c r="H3" s="215">
        <v>717</v>
      </c>
      <c r="I3" s="215">
        <v>826</v>
      </c>
      <c r="J3" s="215">
        <v>898</v>
      </c>
      <c r="K3" s="215">
        <v>924</v>
      </c>
    </row>
    <row r="4" spans="1:11" x14ac:dyDescent="0.25">
      <c r="A4" s="149" t="s">
        <v>154</v>
      </c>
      <c r="B4" s="215">
        <v>472</v>
      </c>
      <c r="C4" s="215">
        <v>512</v>
      </c>
      <c r="D4" s="215">
        <v>515</v>
      </c>
      <c r="E4" s="215">
        <v>544</v>
      </c>
      <c r="F4" s="215">
        <v>603</v>
      </c>
      <c r="G4" s="215">
        <v>530</v>
      </c>
      <c r="H4" s="215">
        <v>547</v>
      </c>
      <c r="I4" s="215">
        <v>571</v>
      </c>
      <c r="J4" s="215">
        <v>576</v>
      </c>
      <c r="K4" s="215">
        <v>614</v>
      </c>
    </row>
    <row r="5" spans="1:11" x14ac:dyDescent="0.25">
      <c r="A5" s="149" t="s">
        <v>155</v>
      </c>
      <c r="B5" s="215">
        <v>349</v>
      </c>
      <c r="C5" s="215">
        <v>350</v>
      </c>
      <c r="D5" s="215">
        <v>347</v>
      </c>
      <c r="E5" s="215">
        <v>392</v>
      </c>
      <c r="F5" s="215">
        <v>383</v>
      </c>
      <c r="G5" s="215">
        <v>435</v>
      </c>
      <c r="H5" s="215">
        <v>460</v>
      </c>
      <c r="I5" s="215">
        <v>475</v>
      </c>
      <c r="J5" s="215">
        <v>440</v>
      </c>
      <c r="K5" s="215">
        <v>466</v>
      </c>
    </row>
    <row r="6" spans="1:11" x14ac:dyDescent="0.25">
      <c r="A6" s="149" t="s">
        <v>181</v>
      </c>
      <c r="B6" s="215">
        <v>56</v>
      </c>
      <c r="C6" s="215">
        <v>63</v>
      </c>
      <c r="D6" s="215">
        <v>56</v>
      </c>
      <c r="E6" s="215">
        <v>59</v>
      </c>
      <c r="F6" s="215">
        <v>53</v>
      </c>
      <c r="G6" s="215">
        <v>61</v>
      </c>
      <c r="H6" s="215">
        <v>81</v>
      </c>
      <c r="I6" s="215">
        <v>57</v>
      </c>
      <c r="J6" s="215">
        <v>66</v>
      </c>
      <c r="K6" s="215">
        <v>65</v>
      </c>
    </row>
    <row r="7" spans="1:11" x14ac:dyDescent="0.25">
      <c r="A7" s="149" t="s">
        <v>156</v>
      </c>
      <c r="B7" s="215">
        <v>41</v>
      </c>
      <c r="C7" s="215">
        <v>45</v>
      </c>
      <c r="D7" s="215">
        <v>39</v>
      </c>
      <c r="E7" s="215">
        <v>62</v>
      </c>
      <c r="F7" s="215">
        <v>53</v>
      </c>
      <c r="G7" s="215">
        <v>48</v>
      </c>
      <c r="H7" s="215">
        <v>55</v>
      </c>
      <c r="I7" s="215">
        <v>57</v>
      </c>
      <c r="J7" s="215">
        <v>64</v>
      </c>
      <c r="K7" s="215">
        <v>62</v>
      </c>
    </row>
    <row r="8" spans="1:11" x14ac:dyDescent="0.25">
      <c r="A8" s="149" t="s">
        <v>157</v>
      </c>
      <c r="B8" s="215">
        <v>8</v>
      </c>
      <c r="C8" s="215">
        <v>17</v>
      </c>
      <c r="D8" s="215">
        <v>16</v>
      </c>
      <c r="E8" s="215">
        <v>26</v>
      </c>
      <c r="F8" s="215">
        <v>23</v>
      </c>
      <c r="G8" s="215">
        <v>19</v>
      </c>
      <c r="H8" s="215">
        <v>30</v>
      </c>
      <c r="I8" s="215">
        <v>35</v>
      </c>
      <c r="J8" s="215">
        <v>27</v>
      </c>
      <c r="K8" s="215">
        <v>34</v>
      </c>
    </row>
    <row r="9" spans="1:11" x14ac:dyDescent="0.25">
      <c r="A9" s="149" t="s">
        <v>158</v>
      </c>
      <c r="B9" s="215">
        <v>909</v>
      </c>
      <c r="C9" s="215">
        <v>922</v>
      </c>
      <c r="D9" s="215">
        <v>1005</v>
      </c>
      <c r="E9" s="215">
        <v>1064</v>
      </c>
      <c r="F9" s="215">
        <v>1163</v>
      </c>
      <c r="G9" s="215">
        <v>1231</v>
      </c>
      <c r="H9" s="215">
        <v>1296</v>
      </c>
      <c r="I9" s="215">
        <v>1481</v>
      </c>
      <c r="J9" s="215">
        <v>1636</v>
      </c>
      <c r="K9" s="215">
        <v>1611</v>
      </c>
    </row>
    <row r="10" spans="1:11" s="27" customFormat="1" x14ac:dyDescent="0.25">
      <c r="A10" s="160" t="s">
        <v>121</v>
      </c>
      <c r="B10" s="216">
        <v>2432</v>
      </c>
      <c r="C10" s="216">
        <v>2496</v>
      </c>
      <c r="D10" s="216">
        <v>2615</v>
      </c>
      <c r="E10" s="216">
        <v>2789</v>
      </c>
      <c r="F10" s="216">
        <v>2927</v>
      </c>
      <c r="G10" s="216">
        <v>2940</v>
      </c>
      <c r="H10" s="216">
        <v>3186</v>
      </c>
      <c r="I10" s="216">
        <v>3502</v>
      </c>
      <c r="J10" s="216">
        <v>3707</v>
      </c>
      <c r="K10" s="216">
        <f>SUM(K3:K9)</f>
        <v>3776</v>
      </c>
    </row>
    <row r="11" spans="1:11" x14ac:dyDescent="0.25">
      <c r="A11" s="318" t="s">
        <v>167</v>
      </c>
      <c r="B11" s="319"/>
      <c r="C11" s="319"/>
      <c r="D11" s="319"/>
      <c r="E11" s="319"/>
      <c r="F11" s="319"/>
      <c r="G11" s="319"/>
      <c r="H11" s="319"/>
      <c r="I11" s="319"/>
      <c r="J11" s="319"/>
      <c r="K11" s="320"/>
    </row>
    <row r="13" spans="1:11" x14ac:dyDescent="0.25">
      <c r="B13" s="37"/>
      <c r="C13" s="37"/>
      <c r="D13" s="37"/>
      <c r="E13" s="37"/>
      <c r="F13" s="37"/>
      <c r="G13" s="37"/>
      <c r="H13" s="37"/>
      <c r="I13" s="37"/>
      <c r="J13" s="37"/>
      <c r="K13" s="37"/>
    </row>
  </sheetData>
  <mergeCells count="2">
    <mergeCell ref="A1:K1"/>
    <mergeCell ref="A11:K11"/>
  </mergeCells>
  <pageMargins left="0.7" right="0.7" top="0.75" bottom="0.75" header="0.3" footer="0.3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G35"/>
  <sheetViews>
    <sheetView topLeftCell="A16" workbookViewId="0">
      <selection activeCell="A34" sqref="A34"/>
    </sheetView>
  </sheetViews>
  <sheetFormatPr defaultRowHeight="15" x14ac:dyDescent="0.25"/>
  <cols>
    <col min="1" max="1" width="41.28515625" customWidth="1"/>
    <col min="2" max="5" width="11.7109375" customWidth="1"/>
  </cols>
  <sheetData>
    <row r="1" spans="1:7" ht="15.75" x14ac:dyDescent="0.25">
      <c r="A1" s="348" t="s">
        <v>656</v>
      </c>
      <c r="B1" s="349"/>
      <c r="C1" s="349"/>
      <c r="D1" s="349"/>
      <c r="E1" s="350"/>
    </row>
    <row r="2" spans="1:7" ht="24" customHeight="1" x14ac:dyDescent="0.25">
      <c r="A2" s="76" t="s">
        <v>21</v>
      </c>
      <c r="B2" s="76" t="s">
        <v>130</v>
      </c>
      <c r="C2" s="76" t="s">
        <v>131</v>
      </c>
      <c r="D2" s="76" t="s">
        <v>121</v>
      </c>
      <c r="E2" s="76" t="s">
        <v>132</v>
      </c>
    </row>
    <row r="3" spans="1:7" ht="14.45" customHeight="1" x14ac:dyDescent="0.25">
      <c r="A3" s="351" t="s">
        <v>180</v>
      </c>
      <c r="B3" s="351"/>
      <c r="C3" s="351"/>
      <c r="D3" s="351"/>
      <c r="E3" s="351"/>
    </row>
    <row r="4" spans="1:7" ht="14.45" customHeight="1" x14ac:dyDescent="0.25">
      <c r="A4" s="9" t="s">
        <v>24</v>
      </c>
      <c r="B4" s="10">
        <v>264</v>
      </c>
      <c r="C4" s="10">
        <v>194</v>
      </c>
      <c r="D4" s="10">
        <v>458</v>
      </c>
      <c r="E4" s="47">
        <f>C4/D4*100</f>
        <v>42.358078602620083</v>
      </c>
    </row>
    <row r="5" spans="1:7" ht="14.45" customHeight="1" x14ac:dyDescent="0.25">
      <c r="A5" s="9" t="s">
        <v>25</v>
      </c>
      <c r="B5" s="10">
        <v>71</v>
      </c>
      <c r="C5" s="10">
        <v>89</v>
      </c>
      <c r="D5" s="10">
        <v>160</v>
      </c>
      <c r="E5" s="47">
        <f t="shared" ref="E5:E12" si="0">C5/D5*100</f>
        <v>55.625</v>
      </c>
    </row>
    <row r="6" spans="1:7" ht="14.45" customHeight="1" x14ac:dyDescent="0.25">
      <c r="A6" s="9" t="s">
        <v>26</v>
      </c>
      <c r="B6" s="10">
        <v>155</v>
      </c>
      <c r="C6" s="10">
        <v>321</v>
      </c>
      <c r="D6" s="10">
        <v>476</v>
      </c>
      <c r="E6" s="47">
        <f t="shared" si="0"/>
        <v>67.436974789915965</v>
      </c>
    </row>
    <row r="7" spans="1:7" ht="14.45" customHeight="1" x14ac:dyDescent="0.25">
      <c r="A7" s="9" t="s">
        <v>27</v>
      </c>
      <c r="B7" s="11">
        <v>7985</v>
      </c>
      <c r="C7" s="11">
        <v>2872</v>
      </c>
      <c r="D7" s="11">
        <v>10857</v>
      </c>
      <c r="E7" s="47">
        <f t="shared" si="0"/>
        <v>26.452979644469004</v>
      </c>
    </row>
    <row r="8" spans="1:7" ht="14.45" customHeight="1" x14ac:dyDescent="0.25">
      <c r="A8" s="9" t="s">
        <v>28</v>
      </c>
      <c r="B8" s="11">
        <v>40964</v>
      </c>
      <c r="C8" s="10">
        <v>765</v>
      </c>
      <c r="D8" s="11">
        <v>41729</v>
      </c>
      <c r="E8" s="47">
        <f t="shared" si="0"/>
        <v>1.8332574468594982</v>
      </c>
    </row>
    <row r="9" spans="1:7" s="49" customFormat="1" x14ac:dyDescent="0.25">
      <c r="A9" s="351" t="s">
        <v>277</v>
      </c>
      <c r="B9" s="351"/>
      <c r="C9" s="351"/>
      <c r="D9" s="351"/>
      <c r="E9" s="351"/>
      <c r="G9" s="41"/>
    </row>
    <row r="10" spans="1:7" s="49" customFormat="1" x14ac:dyDescent="0.25">
      <c r="A10" s="52" t="s">
        <v>279</v>
      </c>
      <c r="B10" s="79">
        <v>32598</v>
      </c>
      <c r="C10" s="11">
        <v>2597</v>
      </c>
      <c r="D10" s="79">
        <v>35195</v>
      </c>
      <c r="E10" s="47">
        <f>C10/D10*100</f>
        <v>7.3788890467395936</v>
      </c>
      <c r="G10" s="41"/>
    </row>
    <row r="11" spans="1:7" s="49" customFormat="1" ht="30" x14ac:dyDescent="0.25">
      <c r="A11" s="52" t="s">
        <v>280</v>
      </c>
      <c r="B11" s="79">
        <v>13560</v>
      </c>
      <c r="C11" s="11">
        <v>1379</v>
      </c>
      <c r="D11" s="79">
        <v>14939</v>
      </c>
      <c r="E11" s="47">
        <f t="shared" si="0"/>
        <v>9.2308722136689205</v>
      </c>
      <c r="G11" s="41"/>
    </row>
    <row r="12" spans="1:7" s="49" customFormat="1" ht="14.65" customHeight="1" x14ac:dyDescent="0.25">
      <c r="A12" s="52" t="s">
        <v>278</v>
      </c>
      <c r="B12" s="79">
        <v>2666</v>
      </c>
      <c r="C12" s="80">
        <v>161</v>
      </c>
      <c r="D12" s="79">
        <v>2827</v>
      </c>
      <c r="E12" s="47">
        <f t="shared" si="0"/>
        <v>5.6950831269897417</v>
      </c>
      <c r="G12" s="41"/>
    </row>
    <row r="13" spans="1:7" ht="14.45" customHeight="1" x14ac:dyDescent="0.25">
      <c r="A13" s="351" t="s">
        <v>107</v>
      </c>
      <c r="B13" s="351"/>
      <c r="C13" s="351"/>
      <c r="D13" s="351"/>
      <c r="E13" s="351"/>
      <c r="G13" s="41"/>
    </row>
    <row r="14" spans="1:7" x14ac:dyDescent="0.25">
      <c r="A14" s="9" t="s">
        <v>30</v>
      </c>
      <c r="B14" s="11">
        <v>25222</v>
      </c>
      <c r="C14" s="11">
        <v>1293</v>
      </c>
      <c r="D14" s="11">
        <v>26515</v>
      </c>
      <c r="E14" s="47">
        <f>C14/D14*100</f>
        <v>4.8764850084857629</v>
      </c>
      <c r="G14" s="41"/>
    </row>
    <row r="15" spans="1:7" x14ac:dyDescent="0.25">
      <c r="A15" s="9" t="s">
        <v>31</v>
      </c>
      <c r="B15" s="11">
        <v>24217</v>
      </c>
      <c r="C15" s="11">
        <v>2948</v>
      </c>
      <c r="D15" s="11">
        <v>27165</v>
      </c>
      <c r="E15" s="47">
        <f>C15/D15*100</f>
        <v>10.852199521443033</v>
      </c>
      <c r="G15" s="41"/>
    </row>
    <row r="16" spans="1:7" x14ac:dyDescent="0.25">
      <c r="A16" s="353" t="s">
        <v>32</v>
      </c>
      <c r="B16" s="353"/>
      <c r="C16" s="353"/>
      <c r="D16" s="353"/>
      <c r="E16" s="353"/>
      <c r="G16" s="41"/>
    </row>
    <row r="17" spans="1:7" x14ac:dyDescent="0.25">
      <c r="A17" s="9" t="s">
        <v>34</v>
      </c>
      <c r="B17" s="10">
        <v>721</v>
      </c>
      <c r="C17" s="10">
        <v>185</v>
      </c>
      <c r="D17" s="10">
        <v>906</v>
      </c>
      <c r="E17" s="47">
        <f>C17/D17*100</f>
        <v>20.419426048565121</v>
      </c>
      <c r="G17" s="41"/>
    </row>
    <row r="18" spans="1:7" x14ac:dyDescent="0.25">
      <c r="A18" s="9" t="s">
        <v>43</v>
      </c>
      <c r="B18" s="11">
        <v>2195</v>
      </c>
      <c r="C18" s="10">
        <v>646</v>
      </c>
      <c r="D18" s="11">
        <v>2841</v>
      </c>
      <c r="E18" s="47">
        <f>C18/D18*100</f>
        <v>22.738472368884196</v>
      </c>
      <c r="G18" s="41"/>
    </row>
    <row r="19" spans="1:7" x14ac:dyDescent="0.25">
      <c r="A19" s="9" t="s">
        <v>495</v>
      </c>
      <c r="B19" s="10">
        <v>386</v>
      </c>
      <c r="C19" s="10">
        <v>40</v>
      </c>
      <c r="D19" s="10">
        <v>426</v>
      </c>
      <c r="E19" s="47">
        <f>C19/D19*100</f>
        <v>9.3896713615023462</v>
      </c>
      <c r="G19" s="41"/>
    </row>
    <row r="20" spans="1:7" ht="14.45" customHeight="1" x14ac:dyDescent="0.25">
      <c r="A20" s="9" t="s">
        <v>42</v>
      </c>
      <c r="B20" s="10">
        <v>405</v>
      </c>
      <c r="C20" s="10">
        <v>83</v>
      </c>
      <c r="D20" s="10">
        <v>488</v>
      </c>
      <c r="E20" s="47">
        <f>C20/D20*100</f>
        <v>17.008196721311474</v>
      </c>
      <c r="G20" s="41"/>
    </row>
    <row r="21" spans="1:7" x14ac:dyDescent="0.25">
      <c r="A21" s="9" t="s">
        <v>33</v>
      </c>
      <c r="B21" s="11">
        <v>45700</v>
      </c>
      <c r="C21" s="11">
        <v>3269</v>
      </c>
      <c r="D21" s="11">
        <v>48969</v>
      </c>
      <c r="E21" s="47">
        <f>C21/D21*100</f>
        <v>6.6756519430660219</v>
      </c>
      <c r="G21" s="41"/>
    </row>
    <row r="22" spans="1:7" s="73" customFormat="1" ht="14.45" customHeight="1" x14ac:dyDescent="0.25">
      <c r="A22" s="351" t="s">
        <v>109</v>
      </c>
      <c r="B22" s="351"/>
      <c r="C22" s="351"/>
      <c r="D22" s="351"/>
      <c r="E22" s="351"/>
    </row>
    <row r="23" spans="1:7" s="73" customFormat="1" x14ac:dyDescent="0.25">
      <c r="A23" s="9" t="s">
        <v>36</v>
      </c>
      <c r="B23" s="11">
        <v>11379</v>
      </c>
      <c r="C23" s="11">
        <v>628</v>
      </c>
      <c r="D23" s="11">
        <v>12007</v>
      </c>
      <c r="E23" s="47">
        <f t="shared" ref="E23:E28" si="1">C23/D23*100</f>
        <v>5.2302823353044054</v>
      </c>
    </row>
    <row r="24" spans="1:7" s="73" customFormat="1" x14ac:dyDescent="0.25">
      <c r="A24" s="9" t="s">
        <v>37</v>
      </c>
      <c r="B24" s="11">
        <v>4984</v>
      </c>
      <c r="C24" s="11">
        <v>188</v>
      </c>
      <c r="D24" s="11">
        <v>5172</v>
      </c>
      <c r="E24" s="47">
        <f t="shared" si="1"/>
        <v>3.6349574632637278</v>
      </c>
    </row>
    <row r="25" spans="1:7" s="73" customFormat="1" x14ac:dyDescent="0.25">
      <c r="A25" s="9" t="s">
        <v>38</v>
      </c>
      <c r="B25" s="11">
        <v>17411</v>
      </c>
      <c r="C25" s="11">
        <v>2007</v>
      </c>
      <c r="D25" s="11">
        <v>19418</v>
      </c>
      <c r="E25" s="47">
        <f t="shared" si="1"/>
        <v>10.335770934184776</v>
      </c>
    </row>
    <row r="26" spans="1:7" s="73" customFormat="1" x14ac:dyDescent="0.25">
      <c r="A26" s="9" t="s">
        <v>39</v>
      </c>
      <c r="B26" s="11">
        <v>8709</v>
      </c>
      <c r="C26" s="11">
        <v>947</v>
      </c>
      <c r="D26" s="11">
        <v>9656</v>
      </c>
      <c r="E26" s="47">
        <f t="shared" si="1"/>
        <v>9.8073736536868275</v>
      </c>
    </row>
    <row r="27" spans="1:7" s="73" customFormat="1" x14ac:dyDescent="0.25">
      <c r="A27" s="9" t="s">
        <v>40</v>
      </c>
      <c r="B27" s="11">
        <v>6948</v>
      </c>
      <c r="C27" s="11">
        <v>464</v>
      </c>
      <c r="D27" s="11">
        <v>7412</v>
      </c>
      <c r="E27" s="47">
        <f t="shared" si="1"/>
        <v>6.2601187263896376</v>
      </c>
    </row>
    <row r="28" spans="1:7" x14ac:dyDescent="0.25">
      <c r="A28" s="75" t="s">
        <v>121</v>
      </c>
      <c r="B28" s="81">
        <f t="shared" ref="B28:C28" si="2">SUM(B14:B15)</f>
        <v>49439</v>
      </c>
      <c r="C28" s="81">
        <f t="shared" si="2"/>
        <v>4241</v>
      </c>
      <c r="D28" s="81">
        <f>SUM(D14:D15)</f>
        <v>53680</v>
      </c>
      <c r="E28" s="82">
        <f t="shared" si="1"/>
        <v>7.9005216095380026</v>
      </c>
      <c r="G28" s="41"/>
    </row>
    <row r="29" spans="1:7" ht="36" customHeight="1" x14ac:dyDescent="0.25">
      <c r="A29" s="352" t="s">
        <v>167</v>
      </c>
      <c r="B29" s="352"/>
      <c r="C29" s="352"/>
      <c r="D29" s="352"/>
      <c r="E29" s="352"/>
    </row>
    <row r="31" spans="1:7" x14ac:dyDescent="0.25">
      <c r="B31" s="37"/>
      <c r="C31" s="37"/>
      <c r="D31" s="37"/>
      <c r="E31" s="37"/>
    </row>
    <row r="33" spans="2:5" x14ac:dyDescent="0.25">
      <c r="B33" s="37"/>
      <c r="C33" s="37"/>
      <c r="D33" s="37"/>
      <c r="E33" s="37"/>
    </row>
    <row r="35" spans="2:5" x14ac:dyDescent="0.25">
      <c r="B35" s="37"/>
      <c r="C35" s="37"/>
      <c r="D35" s="37"/>
      <c r="E35" s="37"/>
    </row>
  </sheetData>
  <sortState ref="A17:E21">
    <sortCondition ref="A17:A21"/>
  </sortState>
  <mergeCells count="7">
    <mergeCell ref="A1:E1"/>
    <mergeCell ref="A9:E9"/>
    <mergeCell ref="A29:E29"/>
    <mergeCell ref="A22:E22"/>
    <mergeCell ref="A3:E3"/>
    <mergeCell ref="A13:E13"/>
    <mergeCell ref="A16:E16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"/>
  <sheetViews>
    <sheetView workbookViewId="0">
      <selection activeCell="L32" sqref="L32"/>
    </sheetView>
  </sheetViews>
  <sheetFormatPr defaultRowHeight="15" x14ac:dyDescent="0.25"/>
  <cols>
    <col min="1" max="1" width="11" bestFit="1" customWidth="1"/>
  </cols>
  <sheetData>
    <row r="1" spans="1:1" x14ac:dyDescent="0.25">
      <c r="A1" s="109" t="s">
        <v>657</v>
      </c>
    </row>
  </sheetData>
  <hyperlinks>
    <hyperlink ref="A1" location="'Table 4'!A1" display="See Table 4"/>
  </hyperlink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G25"/>
  <sheetViews>
    <sheetView workbookViewId="0">
      <selection activeCell="A22" sqref="A1:E22"/>
    </sheetView>
  </sheetViews>
  <sheetFormatPr defaultRowHeight="15" x14ac:dyDescent="0.25"/>
  <cols>
    <col min="1" max="1" width="25.5703125" customWidth="1"/>
    <col min="2" max="5" width="11.28515625" customWidth="1"/>
    <col min="7" max="7" width="11" bestFit="1" customWidth="1"/>
    <col min="8" max="8" width="6" customWidth="1"/>
    <col min="9" max="9" width="26.7109375" customWidth="1"/>
  </cols>
  <sheetData>
    <row r="1" spans="1:7" ht="36" customHeight="1" x14ac:dyDescent="0.25">
      <c r="A1" s="358" t="s">
        <v>906</v>
      </c>
      <c r="B1" s="358"/>
      <c r="C1" s="358"/>
      <c r="D1" s="358"/>
      <c r="E1" s="358"/>
    </row>
    <row r="2" spans="1:7" ht="27" customHeight="1" x14ac:dyDescent="0.25">
      <c r="A2" s="148" t="s">
        <v>129</v>
      </c>
      <c r="B2" s="148" t="s">
        <v>130</v>
      </c>
      <c r="C2" s="148" t="s">
        <v>131</v>
      </c>
      <c r="D2" s="148" t="s">
        <v>121</v>
      </c>
      <c r="E2" s="148" t="s">
        <v>132</v>
      </c>
    </row>
    <row r="3" spans="1:7" ht="14.45" customHeight="1" x14ac:dyDescent="0.25">
      <c r="A3" s="357" t="s">
        <v>133</v>
      </c>
      <c r="B3" s="357"/>
      <c r="C3" s="357"/>
      <c r="D3" s="357"/>
      <c r="E3" s="357"/>
    </row>
    <row r="4" spans="1:7" ht="14.45" customHeight="1" x14ac:dyDescent="0.25">
      <c r="A4" s="149" t="s">
        <v>170</v>
      </c>
      <c r="B4" s="79">
        <v>11201</v>
      </c>
      <c r="C4" s="80">
        <v>852</v>
      </c>
      <c r="D4" s="79">
        <v>12053</v>
      </c>
      <c r="E4" s="217">
        <f>C4/D4*100</f>
        <v>7.0687795569567742</v>
      </c>
    </row>
    <row r="5" spans="1:7" ht="14.45" customHeight="1" x14ac:dyDescent="0.25">
      <c r="A5" s="149" t="s">
        <v>171</v>
      </c>
      <c r="B5" s="79">
        <v>11343</v>
      </c>
      <c r="C5" s="80">
        <v>111</v>
      </c>
      <c r="D5" s="79">
        <v>11454</v>
      </c>
      <c r="E5" s="217">
        <f t="shared" ref="E5:E12" si="0">C5/D5*100</f>
        <v>0.96909376636982714</v>
      </c>
      <c r="G5" s="17"/>
    </row>
    <row r="6" spans="1:7" x14ac:dyDescent="0.25">
      <c r="A6" s="149" t="s">
        <v>172</v>
      </c>
      <c r="B6" s="79">
        <v>2230</v>
      </c>
      <c r="C6" s="79">
        <v>1546</v>
      </c>
      <c r="D6" s="79">
        <v>3776</v>
      </c>
      <c r="E6" s="217">
        <f t="shared" si="0"/>
        <v>40.942796610169488</v>
      </c>
      <c r="G6" s="17"/>
    </row>
    <row r="7" spans="1:7" ht="14.45" customHeight="1" x14ac:dyDescent="0.25">
      <c r="A7" s="357" t="s">
        <v>134</v>
      </c>
      <c r="B7" s="357"/>
      <c r="C7" s="357"/>
      <c r="D7" s="357"/>
      <c r="E7" s="357"/>
      <c r="G7" s="17"/>
    </row>
    <row r="8" spans="1:7" s="73" customFormat="1" x14ac:dyDescent="0.25">
      <c r="A8" s="149" t="s">
        <v>496</v>
      </c>
      <c r="B8" s="79">
        <v>2230</v>
      </c>
      <c r="C8" s="79">
        <v>1546</v>
      </c>
      <c r="D8" s="79">
        <v>3776</v>
      </c>
      <c r="E8" s="217">
        <f>C8/D8*100</f>
        <v>40.942796610169488</v>
      </c>
    </row>
    <row r="9" spans="1:7" x14ac:dyDescent="0.25">
      <c r="A9" s="149" t="s">
        <v>175</v>
      </c>
      <c r="B9" s="79">
        <v>337</v>
      </c>
      <c r="C9" s="79">
        <v>549</v>
      </c>
      <c r="D9" s="79">
        <v>886</v>
      </c>
      <c r="E9" s="217">
        <f t="shared" si="0"/>
        <v>61.963882618510155</v>
      </c>
      <c r="G9" s="17"/>
    </row>
    <row r="10" spans="1:7" x14ac:dyDescent="0.25">
      <c r="A10" s="149" t="s">
        <v>173</v>
      </c>
      <c r="B10" s="79">
        <v>2</v>
      </c>
      <c r="C10" s="79">
        <v>202</v>
      </c>
      <c r="D10" s="79">
        <v>204</v>
      </c>
      <c r="E10" s="217">
        <f t="shared" si="0"/>
        <v>99.019607843137265</v>
      </c>
      <c r="G10" s="17"/>
    </row>
    <row r="11" spans="1:7" x14ac:dyDescent="0.25">
      <c r="A11" s="149" t="s">
        <v>174</v>
      </c>
      <c r="B11" s="79">
        <v>13</v>
      </c>
      <c r="C11" s="79">
        <v>50</v>
      </c>
      <c r="D11" s="79">
        <v>63</v>
      </c>
      <c r="E11" s="217">
        <f t="shared" si="0"/>
        <v>79.365079365079367</v>
      </c>
      <c r="G11" s="17"/>
    </row>
    <row r="12" spans="1:7" x14ac:dyDescent="0.25">
      <c r="A12" s="149" t="s">
        <v>176</v>
      </c>
      <c r="B12" s="79">
        <v>1</v>
      </c>
      <c r="C12" s="79">
        <v>12</v>
      </c>
      <c r="D12" s="79">
        <v>13</v>
      </c>
      <c r="E12" s="217">
        <f t="shared" si="0"/>
        <v>92.307692307692307</v>
      </c>
      <c r="G12" s="17"/>
    </row>
    <row r="13" spans="1:7" x14ac:dyDescent="0.25">
      <c r="A13" s="354" t="s">
        <v>135</v>
      </c>
      <c r="B13" s="355"/>
      <c r="C13" s="355"/>
      <c r="D13" s="355"/>
      <c r="E13" s="356"/>
      <c r="G13" s="17"/>
    </row>
    <row r="14" spans="1:7" ht="14.45" customHeight="1" x14ac:dyDescent="0.25">
      <c r="A14" s="52" t="s">
        <v>140</v>
      </c>
      <c r="B14" s="79">
        <v>1570</v>
      </c>
      <c r="C14" s="79">
        <v>93</v>
      </c>
      <c r="D14" s="79">
        <v>1663</v>
      </c>
      <c r="E14" s="217">
        <f t="shared" ref="E14:E21" si="1">C14/D14*100</f>
        <v>5.592303066746843</v>
      </c>
      <c r="F14" s="74"/>
      <c r="G14" s="17"/>
    </row>
    <row r="15" spans="1:7" x14ac:dyDescent="0.25">
      <c r="A15" s="52" t="s">
        <v>19</v>
      </c>
      <c r="B15" s="79">
        <v>134</v>
      </c>
      <c r="C15" s="79">
        <v>1028</v>
      </c>
      <c r="D15" s="79">
        <v>1162</v>
      </c>
      <c r="E15" s="217">
        <f t="shared" si="1"/>
        <v>88.468158347676422</v>
      </c>
      <c r="G15" s="17"/>
    </row>
    <row r="16" spans="1:7" x14ac:dyDescent="0.25">
      <c r="A16" s="52" t="s">
        <v>281</v>
      </c>
      <c r="B16" s="79">
        <v>178</v>
      </c>
      <c r="C16" s="79">
        <v>420</v>
      </c>
      <c r="D16" s="79">
        <v>598</v>
      </c>
      <c r="E16" s="217">
        <f t="shared" si="1"/>
        <v>70.23411371237458</v>
      </c>
      <c r="G16" s="17"/>
    </row>
    <row r="17" spans="1:7" x14ac:dyDescent="0.25">
      <c r="A17" s="52" t="s">
        <v>282</v>
      </c>
      <c r="B17" s="79">
        <v>255</v>
      </c>
      <c r="C17" s="79">
        <v>324</v>
      </c>
      <c r="D17" s="79">
        <v>579</v>
      </c>
      <c r="E17" s="217">
        <f t="shared" si="1"/>
        <v>55.958549222797927</v>
      </c>
      <c r="G17" s="17"/>
    </row>
    <row r="18" spans="1:7" x14ac:dyDescent="0.25">
      <c r="A18" s="52" t="s">
        <v>139</v>
      </c>
      <c r="B18" s="79">
        <v>192</v>
      </c>
      <c r="C18" s="79">
        <v>216</v>
      </c>
      <c r="D18" s="79">
        <v>408</v>
      </c>
      <c r="E18" s="217">
        <f t="shared" si="1"/>
        <v>52.941176470588239</v>
      </c>
      <c r="G18" s="17"/>
    </row>
    <row r="19" spans="1:7" x14ac:dyDescent="0.25">
      <c r="A19" s="52" t="s">
        <v>137</v>
      </c>
      <c r="B19" s="79">
        <v>7</v>
      </c>
      <c r="C19" s="79">
        <v>67</v>
      </c>
      <c r="D19" s="79">
        <v>74</v>
      </c>
      <c r="E19" s="217">
        <f t="shared" si="1"/>
        <v>90.540540540540533</v>
      </c>
      <c r="G19" s="17"/>
    </row>
    <row r="20" spans="1:7" x14ac:dyDescent="0.25">
      <c r="A20" s="52" t="s">
        <v>136</v>
      </c>
      <c r="B20" s="79">
        <v>11</v>
      </c>
      <c r="C20" s="79">
        <v>40</v>
      </c>
      <c r="D20" s="79">
        <v>51</v>
      </c>
      <c r="E20" s="217">
        <f t="shared" si="1"/>
        <v>78.431372549019613</v>
      </c>
      <c r="G20" s="17"/>
    </row>
    <row r="21" spans="1:7" x14ac:dyDescent="0.25">
      <c r="A21" s="52" t="s">
        <v>283</v>
      </c>
      <c r="B21" s="79">
        <v>236</v>
      </c>
      <c r="C21" s="79">
        <v>171</v>
      </c>
      <c r="D21" s="79">
        <v>407</v>
      </c>
      <c r="E21" s="217">
        <f t="shared" si="1"/>
        <v>42.014742014742012</v>
      </c>
      <c r="G21" s="17"/>
    </row>
    <row r="22" spans="1:7" ht="33" customHeight="1" x14ac:dyDescent="0.25">
      <c r="A22" s="359" t="s">
        <v>167</v>
      </c>
      <c r="B22" s="360"/>
      <c r="C22" s="360"/>
      <c r="D22" s="360"/>
      <c r="E22" s="361"/>
    </row>
    <row r="23" spans="1:7" x14ac:dyDescent="0.25">
      <c r="B23" s="37"/>
      <c r="C23" s="37"/>
      <c r="D23" s="37"/>
    </row>
    <row r="24" spans="1:7" x14ac:dyDescent="0.25">
      <c r="B24" s="37"/>
      <c r="C24" s="37"/>
      <c r="D24" s="37"/>
      <c r="E24" s="37"/>
    </row>
    <row r="25" spans="1:7" x14ac:dyDescent="0.25">
      <c r="B25" s="37"/>
      <c r="C25" s="37"/>
      <c r="D25" s="37"/>
    </row>
  </sheetData>
  <sortState ref="A12:E21">
    <sortCondition ref="A12"/>
  </sortState>
  <mergeCells count="5">
    <mergeCell ref="A13:E13"/>
    <mergeCell ref="A3:E3"/>
    <mergeCell ref="A7:E7"/>
    <mergeCell ref="A1:E1"/>
    <mergeCell ref="A22:E22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"/>
  <sheetViews>
    <sheetView workbookViewId="0"/>
  </sheetViews>
  <sheetFormatPr defaultRowHeight="15" x14ac:dyDescent="0.25"/>
  <cols>
    <col min="1" max="1" width="11.5703125" bestFit="1" customWidth="1"/>
  </cols>
  <sheetData>
    <row r="1" spans="1:1" x14ac:dyDescent="0.25">
      <c r="A1" s="109" t="s">
        <v>654</v>
      </c>
    </row>
  </sheetData>
  <hyperlinks>
    <hyperlink ref="A1" location="'Table 6'!A1" display="See Table 6."/>
  </hyperlink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"/>
  <sheetViews>
    <sheetView workbookViewId="0">
      <selection activeCell="C33" sqref="C33"/>
    </sheetView>
  </sheetViews>
  <sheetFormatPr defaultRowHeight="15" x14ac:dyDescent="0.25"/>
  <cols>
    <col min="1" max="1" width="11.5703125" bestFit="1" customWidth="1"/>
  </cols>
  <sheetData>
    <row r="1" spans="1:1" x14ac:dyDescent="0.25">
      <c r="A1" s="109" t="s">
        <v>654</v>
      </c>
    </row>
  </sheetData>
  <hyperlinks>
    <hyperlink ref="A1" location="'Table 6'!A1" display="See Table 6."/>
  </hyperlink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N45"/>
  <sheetViews>
    <sheetView topLeftCell="A4" zoomScaleNormal="100" workbookViewId="0">
      <selection sqref="A1:L1"/>
    </sheetView>
  </sheetViews>
  <sheetFormatPr defaultRowHeight="15" x14ac:dyDescent="0.25"/>
  <cols>
    <col min="1" max="1" width="42.85546875" customWidth="1"/>
  </cols>
  <sheetData>
    <row r="1" spans="1:14" ht="15.75" x14ac:dyDescent="0.25">
      <c r="A1" s="362" t="s">
        <v>653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</row>
    <row r="2" spans="1:14" ht="14.45" customHeight="1" x14ac:dyDescent="0.25">
      <c r="A2" s="363" t="s">
        <v>115</v>
      </c>
      <c r="B2" s="365" t="s">
        <v>116</v>
      </c>
      <c r="C2" s="366"/>
      <c r="D2" s="365" t="s">
        <v>117</v>
      </c>
      <c r="E2" s="366"/>
      <c r="F2" s="365" t="s">
        <v>118</v>
      </c>
      <c r="G2" s="366"/>
      <c r="H2" s="365" t="s">
        <v>119</v>
      </c>
      <c r="I2" s="366"/>
      <c r="J2" s="365" t="s">
        <v>120</v>
      </c>
      <c r="K2" s="366"/>
      <c r="L2" s="76" t="s">
        <v>121</v>
      </c>
    </row>
    <row r="3" spans="1:14" x14ac:dyDescent="0.25">
      <c r="A3" s="364"/>
      <c r="B3" s="76" t="s">
        <v>122</v>
      </c>
      <c r="C3" s="76" t="s">
        <v>123</v>
      </c>
      <c r="D3" s="76" t="s">
        <v>122</v>
      </c>
      <c r="E3" s="76" t="s">
        <v>123</v>
      </c>
      <c r="F3" s="76" t="s">
        <v>122</v>
      </c>
      <c r="G3" s="76" t="s">
        <v>123</v>
      </c>
      <c r="H3" s="76" t="s">
        <v>122</v>
      </c>
      <c r="I3" s="76" t="s">
        <v>123</v>
      </c>
      <c r="J3" s="76" t="s">
        <v>122</v>
      </c>
      <c r="K3" s="76" t="s">
        <v>123</v>
      </c>
      <c r="L3" s="76" t="s">
        <v>122</v>
      </c>
    </row>
    <row r="4" spans="1:14" ht="14.45" customHeight="1" x14ac:dyDescent="0.25">
      <c r="A4" s="354" t="s">
        <v>180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6"/>
    </row>
    <row r="5" spans="1:14" x14ac:dyDescent="0.25">
      <c r="A5" s="33" t="s">
        <v>24</v>
      </c>
      <c r="B5" s="83">
        <v>174</v>
      </c>
      <c r="C5" s="84">
        <f>B5/$L5*100</f>
        <v>37.991266375545848</v>
      </c>
      <c r="D5" s="83">
        <v>281</v>
      </c>
      <c r="E5" s="84">
        <f>D5/$L5*100</f>
        <v>61.353711790393021</v>
      </c>
      <c r="F5" s="83">
        <v>1</v>
      </c>
      <c r="G5" s="84">
        <f>F5/$L5*100</f>
        <v>0.21834061135371177</v>
      </c>
      <c r="H5" s="83">
        <v>1</v>
      </c>
      <c r="I5" s="84">
        <f>H5/$L5*100</f>
        <v>0.21834061135371177</v>
      </c>
      <c r="J5" s="85">
        <v>1</v>
      </c>
      <c r="K5" s="84">
        <f>J5/$L5*100</f>
        <v>0.21834061135371177</v>
      </c>
      <c r="L5" s="86">
        <f>SUM(J5,H5,F5,D5,B5)</f>
        <v>458</v>
      </c>
      <c r="M5" s="19"/>
    </row>
    <row r="6" spans="1:14" x14ac:dyDescent="0.25">
      <c r="A6" s="33" t="s">
        <v>25</v>
      </c>
      <c r="B6" s="83">
        <v>63</v>
      </c>
      <c r="C6" s="84">
        <f t="shared" ref="C6:E9" si="0">B6/$L6*100</f>
        <v>39.375</v>
      </c>
      <c r="D6" s="83">
        <v>93</v>
      </c>
      <c r="E6" s="84">
        <f t="shared" si="0"/>
        <v>58.125000000000007</v>
      </c>
      <c r="F6" s="83">
        <v>0</v>
      </c>
      <c r="G6" s="84">
        <f t="shared" ref="G6" si="1">F6/$L6*100</f>
        <v>0</v>
      </c>
      <c r="H6" s="85">
        <v>2</v>
      </c>
      <c r="I6" s="84">
        <f t="shared" ref="I6" si="2">H6/$L6*100</f>
        <v>1.25</v>
      </c>
      <c r="J6" s="83">
        <v>2</v>
      </c>
      <c r="K6" s="84">
        <f t="shared" ref="K6" si="3">J6/$L6*100</f>
        <v>1.25</v>
      </c>
      <c r="L6" s="86">
        <f t="shared" ref="L6:L8" si="4">SUM(J6,H6,F6,D6,B6)</f>
        <v>160</v>
      </c>
      <c r="N6" s="17"/>
    </row>
    <row r="7" spans="1:14" x14ac:dyDescent="0.25">
      <c r="A7" s="33" t="s">
        <v>26</v>
      </c>
      <c r="B7" s="83">
        <v>155</v>
      </c>
      <c r="C7" s="84">
        <f t="shared" si="0"/>
        <v>32.563025210084035</v>
      </c>
      <c r="D7" s="83">
        <v>312</v>
      </c>
      <c r="E7" s="84">
        <f t="shared" si="0"/>
        <v>65.546218487394952</v>
      </c>
      <c r="F7" s="83">
        <v>0</v>
      </c>
      <c r="G7" s="84">
        <f t="shared" ref="G7" si="5">F7/$L7*100</f>
        <v>0</v>
      </c>
      <c r="H7" s="83">
        <v>3</v>
      </c>
      <c r="I7" s="84">
        <f t="shared" ref="I7" si="6">H7/$L7*100</f>
        <v>0.63025210084033612</v>
      </c>
      <c r="J7" s="83">
        <v>6</v>
      </c>
      <c r="K7" s="84">
        <f t="shared" ref="K7" si="7">J7/$L7*100</f>
        <v>1.2605042016806722</v>
      </c>
      <c r="L7" s="86">
        <f t="shared" si="4"/>
        <v>476</v>
      </c>
      <c r="N7" s="17"/>
    </row>
    <row r="8" spans="1:14" x14ac:dyDescent="0.25">
      <c r="A8" s="33" t="s">
        <v>166</v>
      </c>
      <c r="B8" s="86">
        <v>2388</v>
      </c>
      <c r="C8" s="84">
        <f t="shared" si="0"/>
        <v>21.995026250345397</v>
      </c>
      <c r="D8" s="86">
        <v>8284</v>
      </c>
      <c r="E8" s="84">
        <f t="shared" si="0"/>
        <v>76.301003960578427</v>
      </c>
      <c r="F8" s="83">
        <v>32</v>
      </c>
      <c r="G8" s="84">
        <f t="shared" ref="G8" si="8">F8/$L8*100</f>
        <v>0.29474072027263515</v>
      </c>
      <c r="H8" s="83">
        <v>123</v>
      </c>
      <c r="I8" s="84">
        <f t="shared" ref="I8" si="9">H8/$L8*100</f>
        <v>1.1329096435479415</v>
      </c>
      <c r="J8" s="83">
        <v>30</v>
      </c>
      <c r="K8" s="84">
        <f t="shared" ref="K8" si="10">J8/$L8*100</f>
        <v>0.27631942525559544</v>
      </c>
      <c r="L8" s="86">
        <f t="shared" si="4"/>
        <v>10857</v>
      </c>
      <c r="N8" s="17"/>
    </row>
    <row r="9" spans="1:14" x14ac:dyDescent="0.25">
      <c r="A9" s="33" t="s">
        <v>28</v>
      </c>
      <c r="B9" s="86">
        <v>15184</v>
      </c>
      <c r="C9" s="84">
        <f t="shared" si="0"/>
        <v>36.387164801457025</v>
      </c>
      <c r="D9" s="86">
        <v>23855</v>
      </c>
      <c r="E9" s="84">
        <f t="shared" si="0"/>
        <v>57.166478947494547</v>
      </c>
      <c r="F9" s="83">
        <v>292</v>
      </c>
      <c r="G9" s="84">
        <f t="shared" ref="G9" si="11">F9/$L9*100</f>
        <v>0.69975316925878883</v>
      </c>
      <c r="H9" s="86">
        <v>2350</v>
      </c>
      <c r="I9" s="84">
        <f t="shared" ref="I9" si="12">H9/$L9*100</f>
        <v>5.6315751635553211</v>
      </c>
      <c r="J9" s="83">
        <v>48</v>
      </c>
      <c r="K9" s="84">
        <f t="shared" ref="K9" si="13">J9/$L9*100</f>
        <v>0.11502791823432144</v>
      </c>
      <c r="L9" s="86">
        <f>SUM(J9,H9,F9,D9,B9)</f>
        <v>41729</v>
      </c>
      <c r="N9" s="17"/>
    </row>
    <row r="10" spans="1:14" ht="14.45" customHeight="1" x14ac:dyDescent="0.25">
      <c r="A10" s="354" t="s">
        <v>124</v>
      </c>
      <c r="B10" s="355"/>
      <c r="C10" s="355"/>
      <c r="D10" s="355"/>
      <c r="E10" s="355"/>
      <c r="F10" s="355"/>
      <c r="G10" s="355"/>
      <c r="H10" s="355"/>
      <c r="I10" s="355"/>
      <c r="J10" s="355"/>
      <c r="K10" s="355"/>
      <c r="L10" s="356"/>
      <c r="N10" s="17"/>
    </row>
    <row r="11" spans="1:14" x14ac:dyDescent="0.25">
      <c r="A11" s="33" t="s">
        <v>30</v>
      </c>
      <c r="B11" s="86">
        <v>9781</v>
      </c>
      <c r="C11" s="84">
        <f t="shared" ref="C11:C12" si="14">B11/$L11*100</f>
        <v>36.888553648877995</v>
      </c>
      <c r="D11" s="86">
        <v>15079</v>
      </c>
      <c r="E11" s="84">
        <f>D11/$L11*100</f>
        <v>56.869696398265134</v>
      </c>
      <c r="F11" s="83">
        <v>183</v>
      </c>
      <c r="G11" s="84">
        <f t="shared" ref="G11:G12" si="15">F11/$L11*100</f>
        <v>0.6901753724306996</v>
      </c>
      <c r="H11" s="86">
        <v>1441</v>
      </c>
      <c r="I11" s="84">
        <f t="shared" ref="I11:I12" si="16">H11/$L11*100</f>
        <v>5.4346596266264378</v>
      </c>
      <c r="J11" s="83">
        <v>31</v>
      </c>
      <c r="K11" s="84">
        <f>J11/$L11*100</f>
        <v>0.116914953799736</v>
      </c>
      <c r="L11" s="86">
        <f>SUM(J11,H11,F11,D11,B11)</f>
        <v>26515</v>
      </c>
      <c r="N11" s="17"/>
    </row>
    <row r="12" spans="1:14" x14ac:dyDescent="0.25">
      <c r="A12" s="33" t="s">
        <v>31</v>
      </c>
      <c r="B12" s="86">
        <v>8183</v>
      </c>
      <c r="C12" s="84">
        <f t="shared" si="14"/>
        <v>30.123320449107304</v>
      </c>
      <c r="D12" s="86">
        <v>17746</v>
      </c>
      <c r="E12" s="84">
        <f>D12/$L12*100</f>
        <v>65.326707159948455</v>
      </c>
      <c r="F12" s="83">
        <v>142</v>
      </c>
      <c r="G12" s="84">
        <f t="shared" si="15"/>
        <v>0.52273145591754089</v>
      </c>
      <c r="H12" s="86">
        <v>1038</v>
      </c>
      <c r="I12" s="84">
        <f t="shared" si="16"/>
        <v>3.8210933186085039</v>
      </c>
      <c r="J12" s="83">
        <v>56</v>
      </c>
      <c r="K12" s="84">
        <f t="shared" ref="K12" si="17">J12/$L12*100</f>
        <v>0.20614761641818519</v>
      </c>
      <c r="L12" s="86">
        <f t="shared" ref="L12" si="18">SUM(J12,H12,F12,D12,B12)</f>
        <v>27165</v>
      </c>
      <c r="N12" s="17"/>
    </row>
    <row r="13" spans="1:14" ht="14.45" customHeight="1" x14ac:dyDescent="0.25">
      <c r="A13" s="354" t="s">
        <v>125</v>
      </c>
      <c r="B13" s="355"/>
      <c r="C13" s="355"/>
      <c r="D13" s="355"/>
      <c r="E13" s="355"/>
      <c r="F13" s="355"/>
      <c r="G13" s="355"/>
      <c r="H13" s="355"/>
      <c r="I13" s="355"/>
      <c r="J13" s="355"/>
      <c r="K13" s="355"/>
      <c r="L13" s="356"/>
      <c r="N13" s="17"/>
    </row>
    <row r="14" spans="1:14" x14ac:dyDescent="0.25">
      <c r="A14" s="33" t="s">
        <v>34</v>
      </c>
      <c r="B14" s="83">
        <v>394</v>
      </c>
      <c r="C14" s="84">
        <f t="shared" ref="C14:C19" si="19">B14/$L14*100</f>
        <v>43.487858719646802</v>
      </c>
      <c r="D14" s="83">
        <v>485</v>
      </c>
      <c r="E14" s="84">
        <f t="shared" ref="E14:E19" si="20">D14/$L14*100</f>
        <v>53.532008830022072</v>
      </c>
      <c r="F14" s="85">
        <v>2</v>
      </c>
      <c r="G14" s="84">
        <f t="shared" ref="G14:G19" si="21">F14/$L14*100</f>
        <v>0.22075055187637968</v>
      </c>
      <c r="H14" s="83">
        <v>20</v>
      </c>
      <c r="I14" s="84">
        <f t="shared" ref="I14:I19" si="22">H14/$L14*100</f>
        <v>2.2075055187637971</v>
      </c>
      <c r="J14" s="83">
        <v>5</v>
      </c>
      <c r="K14" s="84">
        <f t="shared" ref="K14:K19" si="23">J14/$L14*100</f>
        <v>0.55187637969094927</v>
      </c>
      <c r="L14" s="86">
        <f t="shared" ref="L14:L19" si="24">SUM(J14,H14,F14,D14,B14)</f>
        <v>906</v>
      </c>
      <c r="N14" s="17"/>
    </row>
    <row r="15" spans="1:14" x14ac:dyDescent="0.25">
      <c r="A15" s="33" t="s">
        <v>43</v>
      </c>
      <c r="B15" s="86">
        <v>1458</v>
      </c>
      <c r="C15" s="84">
        <f t="shared" si="19"/>
        <v>51.319957761351645</v>
      </c>
      <c r="D15" s="86">
        <v>1285</v>
      </c>
      <c r="E15" s="84">
        <f t="shared" si="20"/>
        <v>45.230552622316083</v>
      </c>
      <c r="F15" s="83">
        <v>1</v>
      </c>
      <c r="G15" s="84">
        <f t="shared" si="21"/>
        <v>3.5198873636043647E-2</v>
      </c>
      <c r="H15" s="83">
        <v>86</v>
      </c>
      <c r="I15" s="84">
        <f t="shared" si="22"/>
        <v>3.0271031326997537</v>
      </c>
      <c r="J15" s="83">
        <v>11</v>
      </c>
      <c r="K15" s="84">
        <f t="shared" si="23"/>
        <v>0.38718760999648011</v>
      </c>
      <c r="L15" s="86">
        <f t="shared" si="24"/>
        <v>2841</v>
      </c>
      <c r="N15" s="17"/>
    </row>
    <row r="16" spans="1:14" x14ac:dyDescent="0.25">
      <c r="A16" s="33" t="s">
        <v>495</v>
      </c>
      <c r="B16" s="83">
        <v>253</v>
      </c>
      <c r="C16" s="84">
        <f t="shared" si="19"/>
        <v>59.389671361502351</v>
      </c>
      <c r="D16" s="83">
        <v>164</v>
      </c>
      <c r="E16" s="84">
        <f t="shared" si="20"/>
        <v>38.497652582159624</v>
      </c>
      <c r="F16" s="85">
        <v>1</v>
      </c>
      <c r="G16" s="84">
        <f t="shared" si="21"/>
        <v>0.23474178403755869</v>
      </c>
      <c r="H16" s="83">
        <v>6</v>
      </c>
      <c r="I16" s="84">
        <f t="shared" si="22"/>
        <v>1.4084507042253522</v>
      </c>
      <c r="J16" s="83">
        <v>2</v>
      </c>
      <c r="K16" s="84">
        <f t="shared" si="23"/>
        <v>0.46948356807511737</v>
      </c>
      <c r="L16" s="86">
        <f t="shared" si="24"/>
        <v>426</v>
      </c>
      <c r="N16" s="17"/>
    </row>
    <row r="17" spans="1:14" x14ac:dyDescent="0.25">
      <c r="A17" s="33" t="s">
        <v>42</v>
      </c>
      <c r="B17" s="83">
        <v>231</v>
      </c>
      <c r="C17" s="84">
        <f t="shared" si="19"/>
        <v>47.33606557377049</v>
      </c>
      <c r="D17" s="83">
        <v>252</v>
      </c>
      <c r="E17" s="84">
        <f t="shared" si="20"/>
        <v>51.639344262295083</v>
      </c>
      <c r="F17" s="83">
        <v>0</v>
      </c>
      <c r="G17" s="84">
        <f t="shared" si="21"/>
        <v>0</v>
      </c>
      <c r="H17" s="83">
        <v>4</v>
      </c>
      <c r="I17" s="84">
        <f t="shared" si="22"/>
        <v>0.81967213114754101</v>
      </c>
      <c r="J17" s="83">
        <v>1</v>
      </c>
      <c r="K17" s="84">
        <f t="shared" si="23"/>
        <v>0.20491803278688525</v>
      </c>
      <c r="L17" s="86">
        <f t="shared" si="24"/>
        <v>488</v>
      </c>
      <c r="N17" s="17"/>
    </row>
    <row r="18" spans="1:14" x14ac:dyDescent="0.25">
      <c r="A18" s="33" t="s">
        <v>33</v>
      </c>
      <c r="B18" s="86">
        <v>15609</v>
      </c>
      <c r="C18" s="84">
        <f t="shared" si="19"/>
        <v>31.875268026710774</v>
      </c>
      <c r="D18" s="86">
        <v>30609</v>
      </c>
      <c r="E18" s="84">
        <f t="shared" si="20"/>
        <v>62.506892115419951</v>
      </c>
      <c r="F18" s="83">
        <v>321</v>
      </c>
      <c r="G18" s="84">
        <f t="shared" si="21"/>
        <v>0.65551675549837651</v>
      </c>
      <c r="H18" s="86">
        <v>2363</v>
      </c>
      <c r="I18" s="84">
        <f t="shared" si="22"/>
        <v>4.8255018481079865</v>
      </c>
      <c r="J18" s="83">
        <v>67</v>
      </c>
      <c r="K18" s="84">
        <f t="shared" si="23"/>
        <v>0.13682125426290104</v>
      </c>
      <c r="L18" s="86">
        <f t="shared" si="24"/>
        <v>48969</v>
      </c>
      <c r="N18" s="17"/>
    </row>
    <row r="19" spans="1:14" x14ac:dyDescent="0.25">
      <c r="A19" s="33" t="s">
        <v>160</v>
      </c>
      <c r="B19" s="83">
        <v>19</v>
      </c>
      <c r="C19" s="84">
        <f t="shared" si="19"/>
        <v>38</v>
      </c>
      <c r="D19" s="83">
        <v>30</v>
      </c>
      <c r="E19" s="84">
        <f t="shared" si="20"/>
        <v>60</v>
      </c>
      <c r="F19" s="83">
        <v>0</v>
      </c>
      <c r="G19" s="84">
        <f t="shared" si="21"/>
        <v>0</v>
      </c>
      <c r="H19" s="83">
        <v>0</v>
      </c>
      <c r="I19" s="84">
        <f t="shared" si="22"/>
        <v>0</v>
      </c>
      <c r="J19" s="83">
        <v>1</v>
      </c>
      <c r="K19" s="84">
        <f t="shared" si="23"/>
        <v>2</v>
      </c>
      <c r="L19" s="86">
        <f t="shared" si="24"/>
        <v>50</v>
      </c>
      <c r="N19" s="17"/>
    </row>
    <row r="20" spans="1:14" ht="14.45" customHeight="1" x14ac:dyDescent="0.25">
      <c r="A20" s="354" t="s">
        <v>126</v>
      </c>
      <c r="B20" s="355"/>
      <c r="C20" s="355"/>
      <c r="D20" s="355"/>
      <c r="E20" s="355"/>
      <c r="F20" s="355"/>
      <c r="G20" s="355"/>
      <c r="H20" s="355"/>
      <c r="I20" s="355"/>
      <c r="J20" s="355"/>
      <c r="K20" s="355"/>
      <c r="L20" s="356"/>
      <c r="N20" s="17"/>
    </row>
    <row r="21" spans="1:14" x14ac:dyDescent="0.25">
      <c r="A21" s="51" t="s">
        <v>279</v>
      </c>
      <c r="B21" s="86">
        <v>12597</v>
      </c>
      <c r="C21" s="84">
        <f t="shared" ref="C21" si="25">B21/$L21*100</f>
        <v>35.792015911351044</v>
      </c>
      <c r="D21" s="86">
        <v>20553</v>
      </c>
      <c r="E21" s="84">
        <f t="shared" ref="E21" si="26">D21/$L21*100</f>
        <v>58.397499644835918</v>
      </c>
      <c r="F21" s="83">
        <v>164</v>
      </c>
      <c r="G21" s="84">
        <f t="shared" ref="G21" si="27">F21/$L21*100</f>
        <v>0.46597528057962784</v>
      </c>
      <c r="H21" s="86">
        <v>1841</v>
      </c>
      <c r="I21" s="84">
        <f t="shared" ref="I21" si="28">H21/$L21*100</f>
        <v>5.2308566557749678</v>
      </c>
      <c r="J21" s="83">
        <v>40</v>
      </c>
      <c r="K21" s="84">
        <f t="shared" ref="K21" si="29">J21/$L21*100</f>
        <v>0.1136525074584458</v>
      </c>
      <c r="L21" s="86">
        <f t="shared" ref="L21:L37" si="30">SUM(J21,H21,F21,D21,B21)</f>
        <v>35195</v>
      </c>
      <c r="N21" s="17"/>
    </row>
    <row r="22" spans="1:14" ht="16.149999999999999" customHeight="1" x14ac:dyDescent="0.25">
      <c r="A22" s="51" t="s">
        <v>280</v>
      </c>
      <c r="B22" s="86">
        <v>4196</v>
      </c>
      <c r="C22" s="84">
        <f t="shared" ref="C22" si="31">B22/$L22*100</f>
        <v>28.087556061316015</v>
      </c>
      <c r="D22" s="86">
        <v>10045</v>
      </c>
      <c r="E22" s="84">
        <f t="shared" ref="E22" si="32">D22/$L22*100</f>
        <v>67.240109779771075</v>
      </c>
      <c r="F22" s="83">
        <v>120</v>
      </c>
      <c r="G22" s="84">
        <f t="shared" ref="G22" si="33">F22/$L22*100</f>
        <v>0.80326661757815121</v>
      </c>
      <c r="H22" s="86">
        <v>544</v>
      </c>
      <c r="I22" s="84">
        <f t="shared" ref="I22" si="34">H22/$L22*100</f>
        <v>3.6414753330209519</v>
      </c>
      <c r="J22" s="83">
        <v>34</v>
      </c>
      <c r="K22" s="84">
        <f t="shared" ref="K22" si="35">J22/$L22*100</f>
        <v>0.2275922083138095</v>
      </c>
      <c r="L22" s="86">
        <f t="shared" si="30"/>
        <v>14939</v>
      </c>
      <c r="N22" s="17"/>
    </row>
    <row r="23" spans="1:14" x14ac:dyDescent="0.25">
      <c r="A23" s="51" t="s">
        <v>278</v>
      </c>
      <c r="B23" s="83">
        <v>871</v>
      </c>
      <c r="C23" s="84">
        <f t="shared" ref="C23" si="36">B23/$L23*100</f>
        <v>30.810045985143265</v>
      </c>
      <c r="D23" s="86">
        <v>1826</v>
      </c>
      <c r="E23" s="84">
        <f t="shared" ref="E23" si="37">D23/$L23*100</f>
        <v>64.591439688715951</v>
      </c>
      <c r="F23" s="83">
        <v>38</v>
      </c>
      <c r="G23" s="84">
        <f t="shared" ref="G23" si="38">F23/$L23*100</f>
        <v>1.3441811107180757</v>
      </c>
      <c r="H23" s="86">
        <v>82</v>
      </c>
      <c r="I23" s="84">
        <f t="shared" ref="I23" si="39">H23/$L23*100</f>
        <v>2.9006013441811107</v>
      </c>
      <c r="J23" s="83">
        <v>10</v>
      </c>
      <c r="K23" s="84">
        <f t="shared" ref="K23" si="40">J23/$L23*100</f>
        <v>0.35373187124159888</v>
      </c>
      <c r="L23" s="86">
        <f t="shared" si="30"/>
        <v>2827</v>
      </c>
      <c r="N23" s="17"/>
    </row>
    <row r="24" spans="1:14" x14ac:dyDescent="0.25">
      <c r="A24" s="33" t="s">
        <v>161</v>
      </c>
      <c r="B24" s="83">
        <v>300</v>
      </c>
      <c r="C24" s="84">
        <f t="shared" ref="C24" si="41">B24/$L24*100</f>
        <v>41.724617524339358</v>
      </c>
      <c r="D24" s="83">
        <v>401</v>
      </c>
      <c r="E24" s="84">
        <f t="shared" ref="E24" si="42">D24/$L24*100</f>
        <v>55.771905424200277</v>
      </c>
      <c r="F24" s="83">
        <v>3</v>
      </c>
      <c r="G24" s="84">
        <f t="shared" ref="G24" si="43">F24/$L24*100</f>
        <v>0.41724617524339358</v>
      </c>
      <c r="H24" s="86">
        <v>12</v>
      </c>
      <c r="I24" s="84">
        <f t="shared" ref="I24" si="44">H24/$L24*100</f>
        <v>1.6689847009735743</v>
      </c>
      <c r="J24" s="85">
        <v>3</v>
      </c>
      <c r="K24" s="84">
        <f t="shared" ref="I24:K37" si="45">J24/$L24*100</f>
        <v>0.41724617524339358</v>
      </c>
      <c r="L24" s="86">
        <f t="shared" si="30"/>
        <v>719</v>
      </c>
      <c r="N24" s="17"/>
    </row>
    <row r="25" spans="1:14" ht="14.45" customHeight="1" x14ac:dyDescent="0.25">
      <c r="A25" s="354" t="s">
        <v>127</v>
      </c>
      <c r="B25" s="355"/>
      <c r="C25" s="355"/>
      <c r="D25" s="355"/>
      <c r="E25" s="355"/>
      <c r="F25" s="355"/>
      <c r="G25" s="355"/>
      <c r="H25" s="355"/>
      <c r="I25" s="355"/>
      <c r="J25" s="355"/>
      <c r="K25" s="355"/>
      <c r="L25" s="356"/>
      <c r="N25" s="17"/>
    </row>
    <row r="26" spans="1:14" x14ac:dyDescent="0.25">
      <c r="A26" s="33" t="s">
        <v>162</v>
      </c>
      <c r="B26" s="86">
        <v>2446</v>
      </c>
      <c r="C26" s="84">
        <f t="shared" ref="C26" si="46">B26/$L26*100</f>
        <v>32.982740021574976</v>
      </c>
      <c r="D26" s="86">
        <v>4780</v>
      </c>
      <c r="E26" s="84">
        <f t="shared" ref="E26" si="47">D26/$L26*100</f>
        <v>64.455231930960082</v>
      </c>
      <c r="F26" s="83">
        <v>24</v>
      </c>
      <c r="G26" s="84">
        <f t="shared" ref="G26" si="48">F26/$L26*100</f>
        <v>0.3236245954692557</v>
      </c>
      <c r="H26" s="86">
        <v>147</v>
      </c>
      <c r="I26" s="84">
        <f t="shared" ref="I26" si="49">H26/$L26*100</f>
        <v>1.9822006472491909</v>
      </c>
      <c r="J26" s="83">
        <v>19</v>
      </c>
      <c r="K26" s="84">
        <f t="shared" si="45"/>
        <v>0.25620280474649409</v>
      </c>
      <c r="L26" s="86">
        <f t="shared" si="30"/>
        <v>7416</v>
      </c>
      <c r="N26" s="17"/>
    </row>
    <row r="27" spans="1:14" x14ac:dyDescent="0.25">
      <c r="A27" s="33" t="s">
        <v>163</v>
      </c>
      <c r="B27" s="86">
        <v>5792</v>
      </c>
      <c r="C27" s="84">
        <f t="shared" ref="C27" si="50">B27/$L27*100</f>
        <v>30.119604784191367</v>
      </c>
      <c r="D27" s="86">
        <v>12442</v>
      </c>
      <c r="E27" s="84">
        <f t="shared" ref="E27" si="51">D27/$L27*100</f>
        <v>64.700988039521576</v>
      </c>
      <c r="F27" s="83">
        <v>120</v>
      </c>
      <c r="G27" s="84">
        <f t="shared" ref="G27" si="52">F27/$L27*100</f>
        <v>0.62402496099843996</v>
      </c>
      <c r="H27" s="86">
        <v>839</v>
      </c>
      <c r="I27" s="84">
        <f t="shared" ref="I27" si="53">H27/$L27*100</f>
        <v>4.3629745189807592</v>
      </c>
      <c r="J27" s="83">
        <v>37</v>
      </c>
      <c r="K27" s="84">
        <f t="shared" si="45"/>
        <v>0.19240769630785232</v>
      </c>
      <c r="L27" s="86">
        <f t="shared" si="30"/>
        <v>19230</v>
      </c>
      <c r="N27" s="17"/>
    </row>
    <row r="28" spans="1:14" x14ac:dyDescent="0.25">
      <c r="A28" s="33" t="s">
        <v>164</v>
      </c>
      <c r="B28" s="86">
        <v>1544</v>
      </c>
      <c r="C28" s="84">
        <f t="shared" ref="C28" si="54">B28/$L28*100</f>
        <v>19.290354822588707</v>
      </c>
      <c r="D28" s="86">
        <v>6256</v>
      </c>
      <c r="E28" s="84">
        <f t="shared" ref="E28" si="55">D28/$L28*100</f>
        <v>78.160919540229884</v>
      </c>
      <c r="F28" s="83">
        <v>66</v>
      </c>
      <c r="G28" s="84">
        <f t="shared" ref="G28" si="56">F28/$L28*100</f>
        <v>0.82458770614692656</v>
      </c>
      <c r="H28" s="86">
        <v>129</v>
      </c>
      <c r="I28" s="84">
        <f t="shared" ref="I28" si="57">H28/$L28*100</f>
        <v>1.6116941529235385</v>
      </c>
      <c r="J28" s="83">
        <v>9</v>
      </c>
      <c r="K28" s="84">
        <f t="shared" si="45"/>
        <v>0.11244377811094453</v>
      </c>
      <c r="L28" s="86">
        <f t="shared" si="30"/>
        <v>8004</v>
      </c>
      <c r="N28" s="17"/>
    </row>
    <row r="29" spans="1:14" x14ac:dyDescent="0.25">
      <c r="A29" s="33" t="s">
        <v>165</v>
      </c>
      <c r="B29" s="86">
        <v>8107</v>
      </c>
      <c r="C29" s="84">
        <f t="shared" ref="C29" si="58">B29/$L29*100</f>
        <v>43.049065420560751</v>
      </c>
      <c r="D29" s="86">
        <v>9225</v>
      </c>
      <c r="E29" s="84">
        <f t="shared" ref="E29" si="59">D29/$L29*100</f>
        <v>48.985768903993204</v>
      </c>
      <c r="F29" s="83">
        <v>115</v>
      </c>
      <c r="G29" s="84">
        <f t="shared" ref="G29" si="60">F29/$L29*100</f>
        <v>0.61066270178419713</v>
      </c>
      <c r="H29" s="86">
        <v>1364</v>
      </c>
      <c r="I29" s="84">
        <f t="shared" ref="I29" si="61">H29/$L29*100</f>
        <v>7.2429906542056068</v>
      </c>
      <c r="J29" s="83">
        <v>21</v>
      </c>
      <c r="K29" s="84">
        <f t="shared" si="45"/>
        <v>0.11151231945624468</v>
      </c>
      <c r="L29" s="86">
        <f t="shared" si="30"/>
        <v>18832</v>
      </c>
      <c r="N29" s="17"/>
    </row>
    <row r="30" spans="1:14" x14ac:dyDescent="0.25">
      <c r="A30" s="33" t="s">
        <v>161</v>
      </c>
      <c r="B30" s="83">
        <v>75</v>
      </c>
      <c r="C30" s="84">
        <f t="shared" ref="C30" si="62">B30/$L30*100</f>
        <v>37.878787878787875</v>
      </c>
      <c r="D30" s="83">
        <v>122</v>
      </c>
      <c r="E30" s="84">
        <f t="shared" ref="E30" si="63">D30/$L30*100</f>
        <v>61.616161616161612</v>
      </c>
      <c r="F30" s="83">
        <v>0</v>
      </c>
      <c r="G30" s="84">
        <f t="shared" ref="G30" si="64">F30/$L30*100</f>
        <v>0</v>
      </c>
      <c r="H30" s="86">
        <v>0</v>
      </c>
      <c r="I30" s="84">
        <f t="shared" ref="I30" si="65">H30/$L30*100</f>
        <v>0</v>
      </c>
      <c r="J30" s="83">
        <v>1</v>
      </c>
      <c r="K30" s="84">
        <f t="shared" si="45"/>
        <v>0.50505050505050508</v>
      </c>
      <c r="L30" s="86">
        <f t="shared" si="30"/>
        <v>198</v>
      </c>
      <c r="N30" s="17"/>
    </row>
    <row r="31" spans="1:14" ht="14.45" customHeight="1" x14ac:dyDescent="0.25">
      <c r="A31" s="354" t="s">
        <v>128</v>
      </c>
      <c r="B31" s="355"/>
      <c r="C31" s="355"/>
      <c r="D31" s="355"/>
      <c r="E31" s="355"/>
      <c r="F31" s="355"/>
      <c r="G31" s="355"/>
      <c r="H31" s="355"/>
      <c r="I31" s="355"/>
      <c r="J31" s="355"/>
      <c r="K31" s="355"/>
      <c r="L31" s="356"/>
      <c r="N31" s="17"/>
    </row>
    <row r="32" spans="1:14" x14ac:dyDescent="0.25">
      <c r="A32" s="33" t="s">
        <v>36</v>
      </c>
      <c r="B32" s="86">
        <v>3974</v>
      </c>
      <c r="C32" s="84">
        <f t="shared" ref="C32" si="66">B32/$L32*100</f>
        <v>33.097359873407179</v>
      </c>
      <c r="D32" s="86">
        <v>7127</v>
      </c>
      <c r="E32" s="84">
        <f t="shared" ref="E32" si="67">D32/$L32*100</f>
        <v>59.357041725660032</v>
      </c>
      <c r="F32" s="83">
        <v>53</v>
      </c>
      <c r="G32" s="84">
        <f t="shared" ref="G32" si="68">F32/$L32*100</f>
        <v>0.44140917797951196</v>
      </c>
      <c r="H32" s="86">
        <v>833</v>
      </c>
      <c r="I32" s="84">
        <f t="shared" si="45"/>
        <v>6.9376197218289333</v>
      </c>
      <c r="J32" s="83">
        <v>20</v>
      </c>
      <c r="K32" s="84">
        <f t="shared" si="45"/>
        <v>0.16656950112434413</v>
      </c>
      <c r="L32" s="86">
        <f t="shared" si="30"/>
        <v>12007</v>
      </c>
      <c r="N32" s="17"/>
    </row>
    <row r="33" spans="1:14" x14ac:dyDescent="0.25">
      <c r="A33" s="33" t="s">
        <v>37</v>
      </c>
      <c r="B33" s="86">
        <v>1620</v>
      </c>
      <c r="C33" s="84">
        <f t="shared" ref="C33" si="69">B33/$L33*100</f>
        <v>31.322505800464036</v>
      </c>
      <c r="D33" s="86">
        <v>3395</v>
      </c>
      <c r="E33" s="84">
        <f t="shared" ref="E33" si="70">D33/$L33*100</f>
        <v>65.641918020108278</v>
      </c>
      <c r="F33" s="83">
        <v>17</v>
      </c>
      <c r="G33" s="84">
        <f t="shared" ref="G33" si="71">F33/$L33*100</f>
        <v>0.32869296210363497</v>
      </c>
      <c r="H33" s="86">
        <v>133</v>
      </c>
      <c r="I33" s="84">
        <f t="shared" si="45"/>
        <v>2.57153905645785</v>
      </c>
      <c r="J33" s="83">
        <v>7</v>
      </c>
      <c r="K33" s="84">
        <f t="shared" si="45"/>
        <v>0.13534416086620263</v>
      </c>
      <c r="L33" s="86">
        <f t="shared" si="30"/>
        <v>5172</v>
      </c>
      <c r="N33" s="17"/>
    </row>
    <row r="34" spans="1:14" x14ac:dyDescent="0.25">
      <c r="A34" s="33" t="s">
        <v>38</v>
      </c>
      <c r="B34" s="86">
        <v>6646</v>
      </c>
      <c r="C34" s="84">
        <f t="shared" ref="C34" si="72">B34/$L34*100</f>
        <v>34.225975898650738</v>
      </c>
      <c r="D34" s="86">
        <v>11280</v>
      </c>
      <c r="E34" s="84">
        <f t="shared" ref="E34" si="73">D34/$L34*100</f>
        <v>58.090431558347923</v>
      </c>
      <c r="F34" s="83">
        <v>151</v>
      </c>
      <c r="G34" s="84">
        <f t="shared" ref="G34" si="74">F34/$L34*100</f>
        <v>0.7776290040168915</v>
      </c>
      <c r="H34" s="86">
        <v>1311</v>
      </c>
      <c r="I34" s="84">
        <f t="shared" si="45"/>
        <v>6.7514677103718199</v>
      </c>
      <c r="J34" s="83">
        <v>30</v>
      </c>
      <c r="K34" s="84">
        <f t="shared" si="45"/>
        <v>0.15449582861262745</v>
      </c>
      <c r="L34" s="86">
        <f t="shared" si="30"/>
        <v>19418</v>
      </c>
      <c r="N34" s="17"/>
    </row>
    <row r="35" spans="1:14" x14ac:dyDescent="0.25">
      <c r="A35" s="33" t="s">
        <v>39</v>
      </c>
      <c r="B35" s="86">
        <v>3406</v>
      </c>
      <c r="C35" s="84">
        <f t="shared" ref="C35" si="75">B35/$L35*100</f>
        <v>35.273405136702571</v>
      </c>
      <c r="D35" s="86">
        <v>6037</v>
      </c>
      <c r="E35" s="84">
        <f t="shared" ref="E35" si="76">D35/$L35*100</f>
        <v>62.520712510356255</v>
      </c>
      <c r="F35" s="83">
        <v>62</v>
      </c>
      <c r="G35" s="84">
        <f t="shared" ref="G35" si="77">F35/$L35*100</f>
        <v>0.64208782104391049</v>
      </c>
      <c r="H35" s="86">
        <v>134</v>
      </c>
      <c r="I35" s="84">
        <f t="shared" si="45"/>
        <v>1.3877381938690969</v>
      </c>
      <c r="J35" s="83">
        <v>17</v>
      </c>
      <c r="K35" s="84">
        <f t="shared" si="45"/>
        <v>0.17605633802816903</v>
      </c>
      <c r="L35" s="86">
        <f t="shared" si="30"/>
        <v>9656</v>
      </c>
      <c r="N35" s="17"/>
    </row>
    <row r="36" spans="1:14" x14ac:dyDescent="0.25">
      <c r="A36" s="33" t="s">
        <v>40</v>
      </c>
      <c r="B36" s="86">
        <v>2316</v>
      </c>
      <c r="C36" s="84">
        <f t="shared" ref="C36" si="78">B36/$L36*100</f>
        <v>31.246627091203454</v>
      </c>
      <c r="D36" s="86">
        <v>4975</v>
      </c>
      <c r="E36" s="84">
        <f t="shared" ref="E36" si="79">D36/$L36*100</f>
        <v>67.120885051268203</v>
      </c>
      <c r="F36" s="83">
        <v>42</v>
      </c>
      <c r="G36" s="84">
        <f t="shared" ref="G36" si="80">F36/$L36*100</f>
        <v>0.56664867781975181</v>
      </c>
      <c r="H36" s="86">
        <v>68</v>
      </c>
      <c r="I36" s="84">
        <f t="shared" si="45"/>
        <v>0.91743119266055051</v>
      </c>
      <c r="J36" s="83">
        <v>11</v>
      </c>
      <c r="K36" s="84">
        <f t="shared" si="45"/>
        <v>0.14840798704803021</v>
      </c>
      <c r="L36" s="86">
        <f t="shared" si="30"/>
        <v>7412</v>
      </c>
      <c r="N36" s="17"/>
    </row>
    <row r="37" spans="1:14" x14ac:dyDescent="0.25">
      <c r="A37" s="33" t="s">
        <v>161</v>
      </c>
      <c r="B37" s="34">
        <v>2</v>
      </c>
      <c r="C37" s="84">
        <f t="shared" ref="C37" si="81">B37/$L37*100</f>
        <v>13.333333333333334</v>
      </c>
      <c r="D37" s="34">
        <v>11</v>
      </c>
      <c r="E37" s="84">
        <f t="shared" ref="E37" si="82">D37/$L37*100</f>
        <v>73.333333333333329</v>
      </c>
      <c r="F37" s="34">
        <v>0</v>
      </c>
      <c r="G37" s="84">
        <f t="shared" ref="G37" si="83">F37/$L37*100</f>
        <v>0</v>
      </c>
      <c r="H37" s="34">
        <v>0</v>
      </c>
      <c r="I37" s="84">
        <f t="shared" si="45"/>
        <v>0</v>
      </c>
      <c r="J37" s="83">
        <v>2</v>
      </c>
      <c r="K37" s="84">
        <f>J37/$L37*100</f>
        <v>13.333333333333334</v>
      </c>
      <c r="L37" s="86">
        <f t="shared" si="30"/>
        <v>15</v>
      </c>
      <c r="N37" s="17"/>
    </row>
    <row r="38" spans="1:14" x14ac:dyDescent="0.25">
      <c r="A38" s="75" t="s">
        <v>121</v>
      </c>
      <c r="B38" s="81">
        <f>SUM(B32:B37)</f>
        <v>17964</v>
      </c>
      <c r="C38" s="82">
        <f>B38/$L38*100</f>
        <v>33.464977645305517</v>
      </c>
      <c r="D38" s="81">
        <f>SUM(D32:D37)</f>
        <v>32825</v>
      </c>
      <c r="E38" s="82">
        <f>D38/$L38*100</f>
        <v>61.149403874813714</v>
      </c>
      <c r="F38" s="81">
        <f>SUM(F32:F37)</f>
        <v>325</v>
      </c>
      <c r="G38" s="82">
        <f>F38/$L38*100</f>
        <v>0.60543964232488823</v>
      </c>
      <c r="H38" s="81">
        <f>SUM(H32:H37)</f>
        <v>2479</v>
      </c>
      <c r="I38" s="82">
        <f>H38/$L38*100</f>
        <v>4.6181073025335317</v>
      </c>
      <c r="J38" s="81">
        <f>SUM(J32:J37)</f>
        <v>87</v>
      </c>
      <c r="K38" s="82">
        <f>J38/$L38*100</f>
        <v>0.16207153502235469</v>
      </c>
      <c r="L38" s="81">
        <f>SUM(L32:L37)</f>
        <v>53680</v>
      </c>
      <c r="M38" s="50"/>
      <c r="N38" s="17"/>
    </row>
    <row r="39" spans="1:14" x14ac:dyDescent="0.25">
      <c r="A39" s="28" t="s">
        <v>167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</row>
    <row r="40" spans="1:14" x14ac:dyDescent="0.25"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</row>
    <row r="41" spans="1:14" x14ac:dyDescent="0.25"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</row>
    <row r="42" spans="1:14" x14ac:dyDescent="0.25"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</row>
    <row r="43" spans="1:14" x14ac:dyDescent="0.25"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</row>
    <row r="44" spans="1:14" x14ac:dyDescent="0.25"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</row>
    <row r="45" spans="1:14" x14ac:dyDescent="0.25"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</row>
  </sheetData>
  <sortState ref="A14:L19">
    <sortCondition ref="A14"/>
  </sortState>
  <mergeCells count="13">
    <mergeCell ref="A25:L25"/>
    <mergeCell ref="A31:L31"/>
    <mergeCell ref="A2:A3"/>
    <mergeCell ref="B2:C2"/>
    <mergeCell ref="D2:E2"/>
    <mergeCell ref="F2:G2"/>
    <mergeCell ref="H2:I2"/>
    <mergeCell ref="J2:K2"/>
    <mergeCell ref="A1:L1"/>
    <mergeCell ref="A4:L4"/>
    <mergeCell ref="A10:L10"/>
    <mergeCell ref="A13:L13"/>
    <mergeCell ref="A20:L2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L14"/>
  <sheetViews>
    <sheetView workbookViewId="0">
      <selection activeCell="F26" sqref="F26"/>
    </sheetView>
  </sheetViews>
  <sheetFormatPr defaultRowHeight="15" x14ac:dyDescent="0.25"/>
  <cols>
    <col min="1" max="1" width="11.28515625" customWidth="1"/>
    <col min="11" max="11" width="8.85546875" style="17"/>
    <col min="12" max="12" width="9.140625" style="62"/>
  </cols>
  <sheetData>
    <row r="1" spans="1:12" ht="15.75" x14ac:dyDescent="0.25">
      <c r="A1" s="262" t="s">
        <v>179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4"/>
    </row>
    <row r="2" spans="1:12" x14ac:dyDescent="0.25">
      <c r="A2" s="132" t="s">
        <v>12</v>
      </c>
      <c r="B2" s="132">
        <v>2008</v>
      </c>
      <c r="C2" s="132">
        <v>2009</v>
      </c>
      <c r="D2" s="132">
        <v>2010</v>
      </c>
      <c r="E2" s="132">
        <v>2011</v>
      </c>
      <c r="F2" s="132">
        <v>2012</v>
      </c>
      <c r="G2" s="132">
        <v>2013</v>
      </c>
      <c r="H2" s="132">
        <v>2014</v>
      </c>
      <c r="I2" s="132">
        <v>2015</v>
      </c>
      <c r="J2" s="132">
        <v>2016</v>
      </c>
      <c r="K2" s="132">
        <v>2017</v>
      </c>
      <c r="L2" s="132">
        <v>2018</v>
      </c>
    </row>
    <row r="3" spans="1:12" s="14" customFormat="1" x14ac:dyDescent="0.25">
      <c r="A3" s="271" t="s">
        <v>14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3"/>
    </row>
    <row r="4" spans="1:12" s="27" customFormat="1" x14ac:dyDescent="0.25">
      <c r="A4" s="139" t="s">
        <v>241</v>
      </c>
      <c r="B4" s="140">
        <v>22762</v>
      </c>
      <c r="C4" s="140">
        <v>22567</v>
      </c>
      <c r="D4" s="140">
        <v>23198</v>
      </c>
      <c r="E4" s="140">
        <v>23489</v>
      </c>
      <c r="F4" s="140">
        <v>23721</v>
      </c>
      <c r="G4" s="140">
        <v>25432</v>
      </c>
      <c r="H4" s="140">
        <v>25398</v>
      </c>
      <c r="I4" s="141">
        <v>25693</v>
      </c>
      <c r="J4" s="142">
        <v>26021</v>
      </c>
      <c r="K4" s="142">
        <v>26686</v>
      </c>
      <c r="L4" s="142">
        <v>27165</v>
      </c>
    </row>
    <row r="5" spans="1:12" s="28" customFormat="1" x14ac:dyDescent="0.25">
      <c r="A5" s="143" t="s">
        <v>242</v>
      </c>
      <c r="B5" s="136">
        <v>861.7</v>
      </c>
      <c r="C5" s="136">
        <v>856.5</v>
      </c>
      <c r="D5" s="136">
        <v>856.2</v>
      </c>
      <c r="E5" s="136">
        <v>843.8</v>
      </c>
      <c r="F5" s="136">
        <v>833.5</v>
      </c>
      <c r="G5" s="136">
        <v>849.4</v>
      </c>
      <c r="H5" s="136">
        <v>826.8</v>
      </c>
      <c r="I5" s="138">
        <v>845.9</v>
      </c>
      <c r="J5" s="136">
        <v>855.2</v>
      </c>
      <c r="K5" s="136">
        <v>859.4</v>
      </c>
      <c r="L5" s="136">
        <v>854.1</v>
      </c>
    </row>
    <row r="6" spans="1:12" s="28" customFormat="1" x14ac:dyDescent="0.25">
      <c r="A6" s="144" t="s">
        <v>243</v>
      </c>
      <c r="B6" s="136">
        <v>918.8</v>
      </c>
      <c r="C6" s="136">
        <v>890.9</v>
      </c>
      <c r="D6" s="136">
        <v>887.1</v>
      </c>
      <c r="E6" s="136">
        <v>875.3</v>
      </c>
      <c r="F6" s="136">
        <v>865.1</v>
      </c>
      <c r="G6" s="136">
        <v>863.6</v>
      </c>
      <c r="H6" s="136">
        <v>855.1</v>
      </c>
      <c r="I6" s="138">
        <v>863.2</v>
      </c>
      <c r="J6" s="138">
        <v>861</v>
      </c>
      <c r="K6" s="138">
        <v>864.5</v>
      </c>
      <c r="L6" s="138" t="s">
        <v>185</v>
      </c>
    </row>
    <row r="7" spans="1:12" s="14" customFormat="1" x14ac:dyDescent="0.25">
      <c r="A7" s="271" t="s">
        <v>13</v>
      </c>
      <c r="B7" s="272"/>
      <c r="C7" s="272"/>
      <c r="D7" s="272"/>
      <c r="E7" s="272"/>
      <c r="F7" s="272"/>
      <c r="G7" s="272"/>
      <c r="H7" s="272"/>
      <c r="I7" s="272"/>
      <c r="J7" s="272"/>
      <c r="K7" s="272"/>
      <c r="L7" s="273"/>
    </row>
    <row r="8" spans="1:12" s="27" customFormat="1" x14ac:dyDescent="0.25">
      <c r="A8" s="139" t="s">
        <v>241</v>
      </c>
      <c r="B8" s="140">
        <v>23763</v>
      </c>
      <c r="C8" s="140">
        <v>23031</v>
      </c>
      <c r="D8" s="140">
        <v>24014</v>
      </c>
      <c r="E8" s="140">
        <v>24609</v>
      </c>
      <c r="F8" s="140">
        <v>24504</v>
      </c>
      <c r="G8" s="140">
        <v>25650</v>
      </c>
      <c r="H8" s="140">
        <v>25949</v>
      </c>
      <c r="I8" s="140">
        <v>25557</v>
      </c>
      <c r="J8" s="142">
        <v>25767</v>
      </c>
      <c r="K8" s="142">
        <v>25811</v>
      </c>
      <c r="L8" s="142">
        <v>26515</v>
      </c>
    </row>
    <row r="9" spans="1:12" s="28" customFormat="1" x14ac:dyDescent="0.25">
      <c r="A9" s="145" t="s">
        <v>242</v>
      </c>
      <c r="B9" s="136">
        <v>608.9</v>
      </c>
      <c r="C9" s="136">
        <v>589.4</v>
      </c>
      <c r="D9" s="136">
        <v>607.5</v>
      </c>
      <c r="E9" s="136">
        <v>615.29999999999995</v>
      </c>
      <c r="F9" s="136">
        <v>605.4</v>
      </c>
      <c r="G9" s="136">
        <v>614.1</v>
      </c>
      <c r="H9" s="136">
        <v>614.5</v>
      </c>
      <c r="I9" s="138">
        <v>608.6</v>
      </c>
      <c r="J9" s="136">
        <v>618.20000000000005</v>
      </c>
      <c r="K9" s="136">
        <v>608.20000000000005</v>
      </c>
      <c r="L9" s="136">
        <v>618.5</v>
      </c>
    </row>
    <row r="10" spans="1:12" s="28" customFormat="1" x14ac:dyDescent="0.25">
      <c r="A10" s="144" t="s">
        <v>243</v>
      </c>
      <c r="B10" s="136">
        <v>659.9</v>
      </c>
      <c r="C10" s="136">
        <v>636.79999999999995</v>
      </c>
      <c r="D10" s="136">
        <v>634.9</v>
      </c>
      <c r="E10" s="136">
        <v>632.4</v>
      </c>
      <c r="F10" s="136">
        <v>624.70000000000005</v>
      </c>
      <c r="G10" s="136">
        <v>623.5</v>
      </c>
      <c r="H10" s="136">
        <v>616.70000000000005</v>
      </c>
      <c r="I10" s="136">
        <v>624.20000000000005</v>
      </c>
      <c r="J10" s="138">
        <v>617.5</v>
      </c>
      <c r="K10" s="138">
        <v>619.70000000000005</v>
      </c>
      <c r="L10" s="138" t="s">
        <v>185</v>
      </c>
    </row>
    <row r="11" spans="1:12" x14ac:dyDescent="0.25">
      <c r="A11" s="265" t="s">
        <v>374</v>
      </c>
      <c r="B11" s="266"/>
      <c r="C11" s="266"/>
      <c r="D11" s="266"/>
      <c r="E11" s="266"/>
      <c r="F11" s="266"/>
      <c r="G11" s="266"/>
      <c r="H11" s="266"/>
      <c r="I11" s="266"/>
      <c r="J11" s="266"/>
      <c r="K11" s="266"/>
      <c r="L11" s="267"/>
    </row>
    <row r="12" spans="1:12" ht="33" customHeight="1" x14ac:dyDescent="0.25">
      <c r="A12" s="268"/>
      <c r="B12" s="269"/>
      <c r="C12" s="269"/>
      <c r="D12" s="269"/>
      <c r="E12" s="269"/>
      <c r="F12" s="269"/>
      <c r="G12" s="269"/>
      <c r="H12" s="269"/>
      <c r="I12" s="269"/>
      <c r="J12" s="269"/>
      <c r="K12" s="269"/>
      <c r="L12" s="270"/>
    </row>
    <row r="13" spans="1:12" s="62" customFormat="1" x14ac:dyDescent="0.25">
      <c r="A13" s="14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47"/>
    </row>
    <row r="14" spans="1:12" ht="38.25" customHeight="1" x14ac:dyDescent="0.25">
      <c r="A14" s="274" t="s">
        <v>373</v>
      </c>
      <c r="B14" s="275"/>
      <c r="C14" s="275"/>
      <c r="D14" s="275"/>
      <c r="E14" s="275"/>
      <c r="F14" s="275"/>
      <c r="G14" s="275"/>
      <c r="H14" s="275"/>
      <c r="I14" s="275"/>
      <c r="J14" s="275"/>
      <c r="K14" s="275"/>
      <c r="L14" s="276"/>
    </row>
  </sheetData>
  <mergeCells count="5">
    <mergeCell ref="A11:L12"/>
    <mergeCell ref="A1:L1"/>
    <mergeCell ref="A3:L3"/>
    <mergeCell ref="A7:L7"/>
    <mergeCell ref="A14:L14"/>
  </mergeCells>
  <pageMargins left="0.7" right="0.7" top="0.75" bottom="0.75" header="0.3" footer="0.3"/>
  <pageSetup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"/>
  <sheetViews>
    <sheetView workbookViewId="0"/>
  </sheetViews>
  <sheetFormatPr defaultRowHeight="15" x14ac:dyDescent="0.25"/>
  <cols>
    <col min="1" max="1" width="11.5703125" bestFit="1" customWidth="1"/>
  </cols>
  <sheetData>
    <row r="1" spans="1:1" x14ac:dyDescent="0.25">
      <c r="A1" s="109" t="s">
        <v>654</v>
      </c>
    </row>
  </sheetData>
  <hyperlinks>
    <hyperlink ref="A1" location="'Table 6'!A1" display="See Table 6."/>
  </hyperlink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E76"/>
  <sheetViews>
    <sheetView zoomScale="85" zoomScaleNormal="85" workbookViewId="0">
      <selection activeCell="A76" sqref="A1:E76"/>
    </sheetView>
  </sheetViews>
  <sheetFormatPr defaultColWidth="8.85546875" defaultRowHeight="15" x14ac:dyDescent="0.25"/>
  <cols>
    <col min="1" max="1" width="12.7109375" style="5" customWidth="1"/>
    <col min="2" max="2" width="20.28515625" style="5" customWidth="1"/>
    <col min="3" max="3" width="18.140625" style="21" customWidth="1"/>
    <col min="4" max="4" width="17.140625" style="21" customWidth="1"/>
    <col min="5" max="5" width="16.85546875" style="23" bestFit="1" customWidth="1"/>
    <col min="6" max="16384" width="8.85546875" style="5"/>
  </cols>
  <sheetData>
    <row r="1" spans="1:5" ht="21.6" customHeight="1" x14ac:dyDescent="0.25">
      <c r="A1" s="336" t="s">
        <v>655</v>
      </c>
      <c r="B1" s="337"/>
      <c r="C1" s="337"/>
      <c r="D1" s="337"/>
      <c r="E1" s="338"/>
    </row>
    <row r="2" spans="1:5" s="21" customFormat="1" x14ac:dyDescent="0.25">
      <c r="A2" s="218" t="s">
        <v>104</v>
      </c>
      <c r="B2" s="218" t="s">
        <v>358</v>
      </c>
      <c r="C2" s="218" t="s">
        <v>105</v>
      </c>
      <c r="D2" s="218" t="s">
        <v>111</v>
      </c>
      <c r="E2" s="219" t="s">
        <v>112</v>
      </c>
    </row>
    <row r="3" spans="1:5" x14ac:dyDescent="0.25">
      <c r="A3" s="220">
        <v>1</v>
      </c>
      <c r="B3" s="221" t="s">
        <v>285</v>
      </c>
      <c r="C3" s="222">
        <v>266</v>
      </c>
      <c r="D3" s="222">
        <v>55</v>
      </c>
      <c r="E3" s="223">
        <v>20.7</v>
      </c>
    </row>
    <row r="4" spans="1:5" x14ac:dyDescent="0.25">
      <c r="A4" s="220">
        <v>2</v>
      </c>
      <c r="B4" s="221" t="s">
        <v>286</v>
      </c>
      <c r="C4" s="222">
        <v>204</v>
      </c>
      <c r="D4" s="222">
        <v>58</v>
      </c>
      <c r="E4" s="223">
        <v>28.4</v>
      </c>
    </row>
    <row r="5" spans="1:5" x14ac:dyDescent="0.25">
      <c r="A5" s="220">
        <v>3</v>
      </c>
      <c r="B5" s="221" t="s">
        <v>287</v>
      </c>
      <c r="C5" s="222">
        <v>553</v>
      </c>
      <c r="D5" s="222">
        <v>197</v>
      </c>
      <c r="E5" s="223">
        <v>35.6</v>
      </c>
    </row>
    <row r="6" spans="1:5" x14ac:dyDescent="0.25">
      <c r="A6" s="220">
        <v>4</v>
      </c>
      <c r="B6" s="221" t="s">
        <v>288</v>
      </c>
      <c r="C6" s="222">
        <v>178</v>
      </c>
      <c r="D6" s="222">
        <v>33</v>
      </c>
      <c r="E6" s="223">
        <v>18.5</v>
      </c>
    </row>
    <row r="7" spans="1:5" x14ac:dyDescent="0.25">
      <c r="A7" s="220">
        <v>5</v>
      </c>
      <c r="B7" s="221" t="s">
        <v>289</v>
      </c>
      <c r="C7" s="222">
        <v>2059</v>
      </c>
      <c r="D7" s="222">
        <v>593</v>
      </c>
      <c r="E7" s="223">
        <v>28.8</v>
      </c>
    </row>
    <row r="8" spans="1:5" x14ac:dyDescent="0.25">
      <c r="A8" s="220">
        <v>6</v>
      </c>
      <c r="B8" s="221" t="s">
        <v>290</v>
      </c>
      <c r="C8" s="222">
        <v>130</v>
      </c>
      <c r="D8" s="222">
        <v>52</v>
      </c>
      <c r="E8" s="223">
        <v>40</v>
      </c>
    </row>
    <row r="9" spans="1:5" x14ac:dyDescent="0.25">
      <c r="A9" s="220">
        <v>7</v>
      </c>
      <c r="B9" s="221" t="s">
        <v>291</v>
      </c>
      <c r="C9" s="222">
        <v>199</v>
      </c>
      <c r="D9" s="222">
        <v>43</v>
      </c>
      <c r="E9" s="223">
        <v>21.6</v>
      </c>
    </row>
    <row r="10" spans="1:5" ht="14.65" customHeight="1" x14ac:dyDescent="0.25">
      <c r="A10" s="220">
        <v>8</v>
      </c>
      <c r="B10" s="221" t="s">
        <v>292</v>
      </c>
      <c r="C10" s="222">
        <v>377</v>
      </c>
      <c r="D10" s="222">
        <v>155</v>
      </c>
      <c r="E10" s="223">
        <v>41.1</v>
      </c>
    </row>
    <row r="11" spans="1:5" ht="14.65" customHeight="1" x14ac:dyDescent="0.25">
      <c r="A11" s="220">
        <v>9</v>
      </c>
      <c r="B11" s="221" t="s">
        <v>293</v>
      </c>
      <c r="C11" s="222">
        <v>608</v>
      </c>
      <c r="D11" s="222">
        <v>197</v>
      </c>
      <c r="E11" s="223">
        <v>32.4</v>
      </c>
    </row>
    <row r="12" spans="1:5" ht="14.65" customHeight="1" x14ac:dyDescent="0.25">
      <c r="A12" s="220">
        <v>10</v>
      </c>
      <c r="B12" s="221" t="s">
        <v>294</v>
      </c>
      <c r="C12" s="222">
        <v>362</v>
      </c>
      <c r="D12" s="222">
        <v>133</v>
      </c>
      <c r="E12" s="223">
        <v>36.700000000000003</v>
      </c>
    </row>
    <row r="13" spans="1:5" ht="14.65" customHeight="1" x14ac:dyDescent="0.25">
      <c r="A13" s="220">
        <v>11</v>
      </c>
      <c r="B13" s="221" t="s">
        <v>295</v>
      </c>
      <c r="C13" s="222">
        <v>562</v>
      </c>
      <c r="D13" s="222">
        <v>183</v>
      </c>
      <c r="E13" s="223">
        <v>32.6</v>
      </c>
    </row>
    <row r="14" spans="1:5" x14ac:dyDescent="0.25">
      <c r="A14" s="220">
        <v>12</v>
      </c>
      <c r="B14" s="221" t="s">
        <v>296</v>
      </c>
      <c r="C14" s="222">
        <v>176</v>
      </c>
      <c r="D14" s="222">
        <v>72</v>
      </c>
      <c r="E14" s="223">
        <v>40.9</v>
      </c>
    </row>
    <row r="15" spans="1:5" x14ac:dyDescent="0.25">
      <c r="A15" s="220">
        <v>13</v>
      </c>
      <c r="B15" s="221" t="s">
        <v>297</v>
      </c>
      <c r="C15" s="222">
        <v>3453</v>
      </c>
      <c r="D15" s="222">
        <v>1029</v>
      </c>
      <c r="E15" s="223">
        <v>29.8</v>
      </c>
    </row>
    <row r="16" spans="1:5" x14ac:dyDescent="0.25">
      <c r="A16" s="220">
        <v>14</v>
      </c>
      <c r="B16" s="221" t="s">
        <v>298</v>
      </c>
      <c r="C16" s="222">
        <v>985</v>
      </c>
      <c r="D16" s="222">
        <v>427</v>
      </c>
      <c r="E16" s="223">
        <v>43.4</v>
      </c>
    </row>
    <row r="17" spans="1:5" x14ac:dyDescent="0.25">
      <c r="A17" s="220">
        <v>15</v>
      </c>
      <c r="B17" s="221" t="s">
        <v>299</v>
      </c>
      <c r="C17" s="222">
        <v>339</v>
      </c>
      <c r="D17" s="222">
        <v>103</v>
      </c>
      <c r="E17" s="223">
        <v>30.4</v>
      </c>
    </row>
    <row r="18" spans="1:5" x14ac:dyDescent="0.25">
      <c r="A18" s="220">
        <v>16</v>
      </c>
      <c r="B18" s="221" t="s">
        <v>300</v>
      </c>
      <c r="C18" s="222">
        <v>452</v>
      </c>
      <c r="D18" s="222">
        <v>97</v>
      </c>
      <c r="E18" s="223">
        <v>21.5</v>
      </c>
    </row>
    <row r="19" spans="1:5" x14ac:dyDescent="0.25">
      <c r="A19" s="220">
        <v>17</v>
      </c>
      <c r="B19" s="221" t="s">
        <v>301</v>
      </c>
      <c r="C19" s="222">
        <v>386</v>
      </c>
      <c r="D19" s="222">
        <v>125</v>
      </c>
      <c r="E19" s="223">
        <v>32.4</v>
      </c>
    </row>
    <row r="20" spans="1:5" x14ac:dyDescent="0.25">
      <c r="A20" s="220">
        <v>18</v>
      </c>
      <c r="B20" s="221" t="s">
        <v>302</v>
      </c>
      <c r="C20" s="222">
        <v>896</v>
      </c>
      <c r="D20" s="222">
        <v>253</v>
      </c>
      <c r="E20" s="223">
        <v>28.2</v>
      </c>
    </row>
    <row r="21" spans="1:5" x14ac:dyDescent="0.25">
      <c r="A21" s="220">
        <v>19</v>
      </c>
      <c r="B21" s="221" t="s">
        <v>303</v>
      </c>
      <c r="C21" s="222">
        <v>60</v>
      </c>
      <c r="D21" s="222">
        <v>10</v>
      </c>
      <c r="E21" s="223">
        <v>16.7</v>
      </c>
    </row>
    <row r="22" spans="1:5" x14ac:dyDescent="0.25">
      <c r="A22" s="220">
        <v>20</v>
      </c>
      <c r="B22" s="221" t="s">
        <v>304</v>
      </c>
      <c r="C22" s="222">
        <v>983</v>
      </c>
      <c r="D22" s="222">
        <v>330</v>
      </c>
      <c r="E22" s="223">
        <v>33.6</v>
      </c>
    </row>
    <row r="23" spans="1:5" x14ac:dyDescent="0.25">
      <c r="A23" s="220">
        <v>21</v>
      </c>
      <c r="B23" s="221" t="s">
        <v>305</v>
      </c>
      <c r="C23" s="222">
        <v>112</v>
      </c>
      <c r="D23" s="222">
        <v>42</v>
      </c>
      <c r="E23" s="223">
        <v>37.5</v>
      </c>
    </row>
    <row r="24" spans="1:5" x14ac:dyDescent="0.25">
      <c r="A24" s="220">
        <v>22</v>
      </c>
      <c r="B24" s="221" t="s">
        <v>306</v>
      </c>
      <c r="C24" s="222">
        <v>471</v>
      </c>
      <c r="D24" s="222">
        <v>247</v>
      </c>
      <c r="E24" s="223">
        <v>52.4</v>
      </c>
    </row>
    <row r="25" spans="1:5" x14ac:dyDescent="0.25">
      <c r="A25" s="220">
        <v>23</v>
      </c>
      <c r="B25" s="221" t="s">
        <v>307</v>
      </c>
      <c r="C25" s="222">
        <v>387</v>
      </c>
      <c r="D25" s="222">
        <v>153</v>
      </c>
      <c r="E25" s="223">
        <v>39.5</v>
      </c>
    </row>
    <row r="26" spans="1:5" x14ac:dyDescent="0.25">
      <c r="A26" s="220">
        <v>24</v>
      </c>
      <c r="B26" s="221" t="s">
        <v>308</v>
      </c>
      <c r="C26" s="222">
        <v>234</v>
      </c>
      <c r="D26" s="222">
        <v>90</v>
      </c>
      <c r="E26" s="223">
        <v>38.5</v>
      </c>
    </row>
    <row r="27" spans="1:5" x14ac:dyDescent="0.25">
      <c r="A27" s="220">
        <v>25</v>
      </c>
      <c r="B27" s="221" t="s">
        <v>309</v>
      </c>
      <c r="C27" s="222">
        <v>185</v>
      </c>
      <c r="D27" s="222">
        <v>76</v>
      </c>
      <c r="E27" s="223">
        <v>41.1</v>
      </c>
    </row>
    <row r="28" spans="1:5" x14ac:dyDescent="0.25">
      <c r="A28" s="220">
        <v>26</v>
      </c>
      <c r="B28" s="221" t="s">
        <v>310</v>
      </c>
      <c r="C28" s="222">
        <v>83</v>
      </c>
      <c r="D28" s="222">
        <v>9</v>
      </c>
      <c r="E28" s="223">
        <v>10.8</v>
      </c>
    </row>
    <row r="29" spans="1:5" x14ac:dyDescent="0.25">
      <c r="A29" s="220">
        <v>27</v>
      </c>
      <c r="B29" s="221" t="s">
        <v>311</v>
      </c>
      <c r="C29" s="222">
        <v>201</v>
      </c>
      <c r="D29" s="222">
        <v>80</v>
      </c>
      <c r="E29" s="223">
        <v>39.799999999999997</v>
      </c>
    </row>
    <row r="30" spans="1:5" x14ac:dyDescent="0.25">
      <c r="A30" s="220">
        <v>28</v>
      </c>
      <c r="B30" s="221" t="s">
        <v>312</v>
      </c>
      <c r="C30" s="222">
        <v>725</v>
      </c>
      <c r="D30" s="222">
        <v>272</v>
      </c>
      <c r="E30" s="223">
        <v>37.5</v>
      </c>
    </row>
    <row r="31" spans="1:5" x14ac:dyDescent="0.25">
      <c r="A31" s="220">
        <v>29</v>
      </c>
      <c r="B31" s="221" t="s">
        <v>313</v>
      </c>
      <c r="C31" s="222">
        <v>285</v>
      </c>
      <c r="D31" s="222">
        <v>75</v>
      </c>
      <c r="E31" s="223">
        <v>26.3</v>
      </c>
    </row>
    <row r="32" spans="1:5" x14ac:dyDescent="0.25">
      <c r="A32" s="220">
        <v>30</v>
      </c>
      <c r="B32" s="221" t="s">
        <v>314</v>
      </c>
      <c r="C32" s="222">
        <v>1504</v>
      </c>
      <c r="D32" s="222">
        <v>484</v>
      </c>
      <c r="E32" s="223">
        <v>32.200000000000003</v>
      </c>
    </row>
    <row r="33" spans="1:5" x14ac:dyDescent="0.25">
      <c r="A33" s="220">
        <v>31</v>
      </c>
      <c r="B33" s="221" t="s">
        <v>315</v>
      </c>
      <c r="C33" s="222">
        <v>190</v>
      </c>
      <c r="D33" s="222">
        <v>86</v>
      </c>
      <c r="E33" s="223">
        <v>45.3</v>
      </c>
    </row>
    <row r="34" spans="1:5" x14ac:dyDescent="0.25">
      <c r="A34" s="220">
        <v>32</v>
      </c>
      <c r="B34" s="221" t="s">
        <v>316</v>
      </c>
      <c r="C34" s="222">
        <v>1043</v>
      </c>
      <c r="D34" s="222">
        <v>302</v>
      </c>
      <c r="E34" s="223">
        <v>29</v>
      </c>
    </row>
    <row r="35" spans="1:5" x14ac:dyDescent="0.25">
      <c r="A35" s="220">
        <v>33</v>
      </c>
      <c r="B35" s="221" t="s">
        <v>317</v>
      </c>
      <c r="C35" s="222">
        <v>146</v>
      </c>
      <c r="D35" s="222">
        <v>72</v>
      </c>
      <c r="E35" s="223">
        <v>49.3</v>
      </c>
    </row>
    <row r="36" spans="1:5" x14ac:dyDescent="0.25">
      <c r="A36" s="220">
        <v>34</v>
      </c>
      <c r="B36" s="221" t="s">
        <v>318</v>
      </c>
      <c r="C36" s="222">
        <v>198</v>
      </c>
      <c r="D36" s="222">
        <v>63</v>
      </c>
      <c r="E36" s="223">
        <v>31.8</v>
      </c>
    </row>
    <row r="37" spans="1:5" x14ac:dyDescent="0.25">
      <c r="A37" s="220">
        <v>35</v>
      </c>
      <c r="B37" s="221" t="s">
        <v>319</v>
      </c>
      <c r="C37" s="222">
        <v>337</v>
      </c>
      <c r="D37" s="222">
        <v>111</v>
      </c>
      <c r="E37" s="223">
        <v>32.9</v>
      </c>
    </row>
    <row r="38" spans="1:5" x14ac:dyDescent="0.25">
      <c r="A38" s="220">
        <v>36</v>
      </c>
      <c r="B38" s="221" t="s">
        <v>320</v>
      </c>
      <c r="C38" s="222">
        <v>874</v>
      </c>
      <c r="D38" s="222">
        <v>295</v>
      </c>
      <c r="E38" s="223">
        <v>33.799999999999997</v>
      </c>
    </row>
    <row r="39" spans="1:5" x14ac:dyDescent="0.25">
      <c r="A39" s="220">
        <v>37</v>
      </c>
      <c r="B39" s="221" t="s">
        <v>321</v>
      </c>
      <c r="C39" s="222">
        <v>1261</v>
      </c>
      <c r="D39" s="222">
        <v>468</v>
      </c>
      <c r="E39" s="223">
        <v>37.1</v>
      </c>
    </row>
    <row r="40" spans="1:5" x14ac:dyDescent="0.25">
      <c r="A40" s="220">
        <v>38</v>
      </c>
      <c r="B40" s="221" t="s">
        <v>322</v>
      </c>
      <c r="C40" s="222">
        <v>555</v>
      </c>
      <c r="D40" s="222">
        <v>183</v>
      </c>
      <c r="E40" s="223">
        <v>33</v>
      </c>
    </row>
    <row r="41" spans="1:5" x14ac:dyDescent="0.25">
      <c r="A41" s="220">
        <v>39</v>
      </c>
      <c r="B41" s="221" t="s">
        <v>323</v>
      </c>
      <c r="C41" s="222">
        <v>210</v>
      </c>
      <c r="D41" s="222">
        <v>56</v>
      </c>
      <c r="E41" s="223">
        <v>26.7</v>
      </c>
    </row>
    <row r="42" spans="1:5" x14ac:dyDescent="0.25">
      <c r="A42" s="220">
        <v>40</v>
      </c>
      <c r="B42" s="221" t="s">
        <v>324</v>
      </c>
      <c r="C42" s="222">
        <v>45</v>
      </c>
      <c r="D42" s="222">
        <v>19</v>
      </c>
      <c r="E42" s="223">
        <v>42.2</v>
      </c>
    </row>
    <row r="43" spans="1:5" x14ac:dyDescent="0.25">
      <c r="A43" s="220">
        <v>41</v>
      </c>
      <c r="B43" s="221" t="s">
        <v>325</v>
      </c>
      <c r="C43" s="222">
        <v>8684</v>
      </c>
      <c r="D43" s="222">
        <v>3261</v>
      </c>
      <c r="E43" s="223">
        <v>37.6</v>
      </c>
    </row>
    <row r="44" spans="1:5" x14ac:dyDescent="0.25">
      <c r="A44" s="220">
        <v>42</v>
      </c>
      <c r="B44" s="221" t="s">
        <v>326</v>
      </c>
      <c r="C44" s="222">
        <v>443</v>
      </c>
      <c r="D44" s="222">
        <v>181</v>
      </c>
      <c r="E44" s="223">
        <v>40.9</v>
      </c>
    </row>
    <row r="45" spans="1:5" x14ac:dyDescent="0.25">
      <c r="A45" s="220">
        <v>43</v>
      </c>
      <c r="B45" s="221" t="s">
        <v>327</v>
      </c>
      <c r="C45" s="222">
        <v>366</v>
      </c>
      <c r="D45" s="222">
        <v>130</v>
      </c>
      <c r="E45" s="223">
        <v>35.5</v>
      </c>
    </row>
    <row r="46" spans="1:5" x14ac:dyDescent="0.25">
      <c r="A46" s="220">
        <v>44</v>
      </c>
      <c r="B46" s="221" t="s">
        <v>328</v>
      </c>
      <c r="C46" s="222">
        <v>475</v>
      </c>
      <c r="D46" s="222">
        <v>106</v>
      </c>
      <c r="E46" s="223">
        <v>22.3</v>
      </c>
    </row>
    <row r="47" spans="1:5" x14ac:dyDescent="0.25">
      <c r="A47" s="220">
        <v>45</v>
      </c>
      <c r="B47" s="221" t="s">
        <v>329</v>
      </c>
      <c r="C47" s="222">
        <v>1516</v>
      </c>
      <c r="D47" s="222">
        <v>545</v>
      </c>
      <c r="E47" s="223">
        <v>35.9</v>
      </c>
    </row>
    <row r="48" spans="1:5" x14ac:dyDescent="0.25">
      <c r="A48" s="220">
        <v>46</v>
      </c>
      <c r="B48" s="221" t="s">
        <v>330</v>
      </c>
      <c r="C48" s="222">
        <v>826</v>
      </c>
      <c r="D48" s="222">
        <v>257</v>
      </c>
      <c r="E48" s="223">
        <v>31.1</v>
      </c>
    </row>
    <row r="49" spans="1:5" x14ac:dyDescent="0.25">
      <c r="A49" s="220">
        <v>47</v>
      </c>
      <c r="B49" s="221" t="s">
        <v>331</v>
      </c>
      <c r="C49" s="222">
        <v>71</v>
      </c>
      <c r="D49" s="222">
        <v>25</v>
      </c>
      <c r="E49" s="223">
        <v>35.200000000000003</v>
      </c>
    </row>
    <row r="50" spans="1:5" x14ac:dyDescent="0.25">
      <c r="A50" s="220">
        <v>48</v>
      </c>
      <c r="B50" s="221" t="s">
        <v>332</v>
      </c>
      <c r="C50" s="222">
        <v>287</v>
      </c>
      <c r="D50" s="222">
        <v>91</v>
      </c>
      <c r="E50" s="223">
        <v>31.7</v>
      </c>
    </row>
    <row r="51" spans="1:5" x14ac:dyDescent="0.25">
      <c r="A51" s="220">
        <v>49</v>
      </c>
      <c r="B51" s="221" t="s">
        <v>333</v>
      </c>
      <c r="C51" s="222">
        <v>469</v>
      </c>
      <c r="D51" s="222">
        <v>124</v>
      </c>
      <c r="E51" s="223">
        <v>26.4</v>
      </c>
    </row>
    <row r="52" spans="1:5" x14ac:dyDescent="0.25">
      <c r="A52" s="220">
        <v>50</v>
      </c>
      <c r="B52" s="221" t="s">
        <v>334</v>
      </c>
      <c r="C52" s="222">
        <v>535</v>
      </c>
      <c r="D52" s="222">
        <v>197</v>
      </c>
      <c r="E52" s="223">
        <v>36.799999999999997</v>
      </c>
    </row>
    <row r="53" spans="1:5" x14ac:dyDescent="0.25">
      <c r="A53" s="220">
        <v>51</v>
      </c>
      <c r="B53" s="221" t="s">
        <v>335</v>
      </c>
      <c r="C53" s="222">
        <v>174</v>
      </c>
      <c r="D53" s="222">
        <v>52</v>
      </c>
      <c r="E53" s="223">
        <v>29.9</v>
      </c>
    </row>
    <row r="54" spans="1:5" x14ac:dyDescent="0.25">
      <c r="A54" s="220">
        <v>52</v>
      </c>
      <c r="B54" s="221" t="s">
        <v>336</v>
      </c>
      <c r="C54" s="222">
        <v>1865</v>
      </c>
      <c r="D54" s="222">
        <v>623</v>
      </c>
      <c r="E54" s="223">
        <v>33.4</v>
      </c>
    </row>
    <row r="55" spans="1:5" x14ac:dyDescent="0.25">
      <c r="A55" s="220">
        <v>53</v>
      </c>
      <c r="B55" s="221" t="s">
        <v>337</v>
      </c>
      <c r="C55" s="222">
        <v>212</v>
      </c>
      <c r="D55" s="222">
        <v>99</v>
      </c>
      <c r="E55" s="223">
        <v>46.7</v>
      </c>
    </row>
    <row r="56" spans="1:5" x14ac:dyDescent="0.25">
      <c r="A56" s="220">
        <v>54</v>
      </c>
      <c r="B56" s="221" t="s">
        <v>338</v>
      </c>
      <c r="C56" s="222">
        <v>1596</v>
      </c>
      <c r="D56" s="222">
        <v>531</v>
      </c>
      <c r="E56" s="223">
        <v>33.299999999999997</v>
      </c>
    </row>
    <row r="57" spans="1:5" x14ac:dyDescent="0.25">
      <c r="A57" s="220">
        <v>55</v>
      </c>
      <c r="B57" s="221" t="s">
        <v>339</v>
      </c>
      <c r="C57" s="222">
        <v>200</v>
      </c>
      <c r="D57" s="222">
        <v>64</v>
      </c>
      <c r="E57" s="223">
        <v>32</v>
      </c>
    </row>
    <row r="58" spans="1:5" x14ac:dyDescent="0.25">
      <c r="A58" s="220">
        <v>56</v>
      </c>
      <c r="B58" s="221" t="s">
        <v>340</v>
      </c>
      <c r="C58" s="222">
        <v>619</v>
      </c>
      <c r="D58" s="222">
        <v>185</v>
      </c>
      <c r="E58" s="223">
        <v>29.9</v>
      </c>
    </row>
    <row r="59" spans="1:5" x14ac:dyDescent="0.25">
      <c r="A59" s="220">
        <v>57</v>
      </c>
      <c r="B59" s="221" t="s">
        <v>341</v>
      </c>
      <c r="C59" s="222">
        <v>638</v>
      </c>
      <c r="D59" s="222">
        <v>246</v>
      </c>
      <c r="E59" s="223">
        <v>38.6</v>
      </c>
    </row>
    <row r="60" spans="1:5" x14ac:dyDescent="0.25">
      <c r="A60" s="220">
        <v>58</v>
      </c>
      <c r="B60" s="221" t="s">
        <v>342</v>
      </c>
      <c r="C60" s="222">
        <v>203</v>
      </c>
      <c r="D60" s="222">
        <v>61</v>
      </c>
      <c r="E60" s="223">
        <v>30</v>
      </c>
    </row>
    <row r="61" spans="1:5" x14ac:dyDescent="0.25">
      <c r="A61" s="220">
        <v>59</v>
      </c>
      <c r="B61" s="221" t="s">
        <v>343</v>
      </c>
      <c r="C61" s="222">
        <v>497</v>
      </c>
      <c r="D61" s="222">
        <v>218</v>
      </c>
      <c r="E61" s="223">
        <v>43.9</v>
      </c>
    </row>
    <row r="62" spans="1:5" x14ac:dyDescent="0.25">
      <c r="A62" s="220">
        <v>60</v>
      </c>
      <c r="B62" s="221" t="s">
        <v>344</v>
      </c>
      <c r="C62" s="222">
        <v>1151</v>
      </c>
      <c r="D62" s="222">
        <v>361</v>
      </c>
      <c r="E62" s="223">
        <v>31.4</v>
      </c>
    </row>
    <row r="63" spans="1:5" x14ac:dyDescent="0.25">
      <c r="A63" s="220">
        <v>61</v>
      </c>
      <c r="B63" s="221" t="s">
        <v>345</v>
      </c>
      <c r="C63" s="222">
        <v>190</v>
      </c>
      <c r="D63" s="222">
        <v>55</v>
      </c>
      <c r="E63" s="223">
        <v>28.9</v>
      </c>
    </row>
    <row r="64" spans="1:5" x14ac:dyDescent="0.25">
      <c r="A64" s="220">
        <v>62</v>
      </c>
      <c r="B64" s="221" t="s">
        <v>346</v>
      </c>
      <c r="C64" s="222">
        <v>297</v>
      </c>
      <c r="D64" s="222">
        <v>114</v>
      </c>
      <c r="E64" s="223">
        <v>38.4</v>
      </c>
    </row>
    <row r="65" spans="1:5" x14ac:dyDescent="0.25">
      <c r="A65" s="220">
        <v>63</v>
      </c>
      <c r="B65" s="221" t="s">
        <v>347</v>
      </c>
      <c r="C65" s="222">
        <v>294</v>
      </c>
      <c r="D65" s="222">
        <v>141</v>
      </c>
      <c r="E65" s="223">
        <v>48</v>
      </c>
    </row>
    <row r="66" spans="1:5" x14ac:dyDescent="0.25">
      <c r="A66" s="220">
        <v>64</v>
      </c>
      <c r="B66" s="221" t="s">
        <v>348</v>
      </c>
      <c r="C66" s="222">
        <v>306</v>
      </c>
      <c r="D66" s="222">
        <v>73</v>
      </c>
      <c r="E66" s="223">
        <v>23.9</v>
      </c>
    </row>
    <row r="67" spans="1:5" x14ac:dyDescent="0.25">
      <c r="A67" s="220">
        <v>65</v>
      </c>
      <c r="B67" s="221" t="s">
        <v>349</v>
      </c>
      <c r="C67" s="222">
        <v>981</v>
      </c>
      <c r="D67" s="222">
        <v>287</v>
      </c>
      <c r="E67" s="223">
        <v>29.3</v>
      </c>
    </row>
    <row r="68" spans="1:5" x14ac:dyDescent="0.25">
      <c r="A68" s="220">
        <v>66</v>
      </c>
      <c r="B68" s="221" t="s">
        <v>350</v>
      </c>
      <c r="C68" s="222">
        <v>196</v>
      </c>
      <c r="D68" s="222">
        <v>53</v>
      </c>
      <c r="E68" s="223">
        <v>27</v>
      </c>
    </row>
    <row r="69" spans="1:5" x14ac:dyDescent="0.25">
      <c r="A69" s="220">
        <v>67</v>
      </c>
      <c r="B69" s="221" t="s">
        <v>351</v>
      </c>
      <c r="C69" s="222">
        <v>1172</v>
      </c>
      <c r="D69" s="222">
        <v>383</v>
      </c>
      <c r="E69" s="223">
        <v>32.700000000000003</v>
      </c>
    </row>
    <row r="70" spans="1:5" x14ac:dyDescent="0.25">
      <c r="A70" s="220">
        <v>68</v>
      </c>
      <c r="B70" s="221" t="s">
        <v>352</v>
      </c>
      <c r="C70" s="222">
        <v>3661</v>
      </c>
      <c r="D70" s="222">
        <v>1079</v>
      </c>
      <c r="E70" s="223">
        <v>29.5</v>
      </c>
    </row>
    <row r="71" spans="1:5" x14ac:dyDescent="0.25">
      <c r="A71" s="220">
        <v>69</v>
      </c>
      <c r="B71" s="221" t="s">
        <v>353</v>
      </c>
      <c r="C71" s="222">
        <v>721</v>
      </c>
      <c r="D71" s="222">
        <v>243</v>
      </c>
      <c r="E71" s="223">
        <v>33.700000000000003</v>
      </c>
    </row>
    <row r="72" spans="1:5" x14ac:dyDescent="0.25">
      <c r="A72" s="220">
        <v>70</v>
      </c>
      <c r="B72" s="221" t="s">
        <v>354</v>
      </c>
      <c r="C72" s="222">
        <v>293</v>
      </c>
      <c r="D72" s="222">
        <v>87</v>
      </c>
      <c r="E72" s="223">
        <v>29.7</v>
      </c>
    </row>
    <row r="73" spans="1:5" x14ac:dyDescent="0.25">
      <c r="A73" s="220">
        <v>71</v>
      </c>
      <c r="B73" s="221" t="s">
        <v>355</v>
      </c>
      <c r="C73" s="222">
        <v>1597</v>
      </c>
      <c r="D73" s="222">
        <v>480</v>
      </c>
      <c r="E73" s="223">
        <v>30.1</v>
      </c>
    </row>
    <row r="74" spans="1:5" x14ac:dyDescent="0.25">
      <c r="A74" s="220">
        <v>72</v>
      </c>
      <c r="B74" s="221" t="s">
        <v>356</v>
      </c>
      <c r="C74" s="222">
        <v>856</v>
      </c>
      <c r="D74" s="222">
        <v>282</v>
      </c>
      <c r="E74" s="223">
        <v>32.9</v>
      </c>
    </row>
    <row r="75" spans="1:5" x14ac:dyDescent="0.25">
      <c r="A75" s="224">
        <v>99</v>
      </c>
      <c r="B75" s="225" t="s">
        <v>20</v>
      </c>
      <c r="C75" s="222">
        <v>15</v>
      </c>
      <c r="D75" s="222">
        <v>2</v>
      </c>
      <c r="E75" s="223">
        <v>13.3</v>
      </c>
    </row>
    <row r="76" spans="1:5" ht="40.5" customHeight="1" x14ac:dyDescent="0.25">
      <c r="A76" s="367" t="s">
        <v>167</v>
      </c>
      <c r="B76" s="368"/>
      <c r="C76" s="368"/>
      <c r="D76" s="368"/>
      <c r="E76" s="369"/>
    </row>
  </sheetData>
  <mergeCells count="2">
    <mergeCell ref="A1:E1"/>
    <mergeCell ref="A76:E76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E76"/>
  <sheetViews>
    <sheetView zoomScale="85" zoomScaleNormal="85" workbookViewId="0">
      <selection activeCell="A52" sqref="A52"/>
    </sheetView>
  </sheetViews>
  <sheetFormatPr defaultColWidth="8.85546875" defaultRowHeight="15" x14ac:dyDescent="0.25"/>
  <cols>
    <col min="1" max="2" width="17.140625" style="5" customWidth="1"/>
    <col min="3" max="4" width="17.140625" style="24" customWidth="1"/>
    <col min="5" max="5" width="17.140625" style="23" customWidth="1"/>
    <col min="6" max="16384" width="8.85546875" style="5"/>
  </cols>
  <sheetData>
    <row r="1" spans="1:5" ht="21.6" customHeight="1" x14ac:dyDescent="0.25">
      <c r="A1" s="336" t="s">
        <v>905</v>
      </c>
      <c r="B1" s="337"/>
      <c r="C1" s="337"/>
      <c r="D1" s="337"/>
      <c r="E1" s="338"/>
    </row>
    <row r="2" spans="1:5" s="21" customFormat="1" ht="26.25" x14ac:dyDescent="0.25">
      <c r="A2" s="218" t="s">
        <v>104</v>
      </c>
      <c r="B2" s="218" t="s">
        <v>358</v>
      </c>
      <c r="C2" s="226" t="s">
        <v>105</v>
      </c>
      <c r="D2" s="226" t="s">
        <v>113</v>
      </c>
      <c r="E2" s="219" t="s">
        <v>114</v>
      </c>
    </row>
    <row r="3" spans="1:5" x14ac:dyDescent="0.25">
      <c r="A3" s="220">
        <v>1</v>
      </c>
      <c r="B3" s="221" t="s">
        <v>285</v>
      </c>
      <c r="C3" s="222">
        <v>266</v>
      </c>
      <c r="D3" s="222">
        <v>206</v>
      </c>
      <c r="E3" s="223">
        <v>77.400000000000006</v>
      </c>
    </row>
    <row r="4" spans="1:5" x14ac:dyDescent="0.25">
      <c r="A4" s="220">
        <v>2</v>
      </c>
      <c r="B4" s="221" t="s">
        <v>286</v>
      </c>
      <c r="C4" s="222">
        <v>204</v>
      </c>
      <c r="D4" s="222">
        <v>144</v>
      </c>
      <c r="E4" s="223">
        <v>70.599999999999994</v>
      </c>
    </row>
    <row r="5" spans="1:5" x14ac:dyDescent="0.25">
      <c r="A5" s="220">
        <v>3</v>
      </c>
      <c r="B5" s="221" t="s">
        <v>287</v>
      </c>
      <c r="C5" s="222">
        <v>553</v>
      </c>
      <c r="D5" s="222">
        <v>349</v>
      </c>
      <c r="E5" s="223">
        <v>63.1</v>
      </c>
    </row>
    <row r="6" spans="1:5" x14ac:dyDescent="0.25">
      <c r="A6" s="220">
        <v>4</v>
      </c>
      <c r="B6" s="221" t="s">
        <v>288</v>
      </c>
      <c r="C6" s="222">
        <v>178</v>
      </c>
      <c r="D6" s="222">
        <v>145</v>
      </c>
      <c r="E6" s="223">
        <v>81.5</v>
      </c>
    </row>
    <row r="7" spans="1:5" x14ac:dyDescent="0.25">
      <c r="A7" s="220">
        <v>5</v>
      </c>
      <c r="B7" s="221" t="s">
        <v>289</v>
      </c>
      <c r="C7" s="222">
        <v>2059</v>
      </c>
      <c r="D7" s="222">
        <v>1164</v>
      </c>
      <c r="E7" s="223">
        <v>56.5</v>
      </c>
    </row>
    <row r="8" spans="1:5" x14ac:dyDescent="0.25">
      <c r="A8" s="220">
        <v>6</v>
      </c>
      <c r="B8" s="221" t="s">
        <v>290</v>
      </c>
      <c r="C8" s="222">
        <v>130</v>
      </c>
      <c r="D8" s="222">
        <v>75</v>
      </c>
      <c r="E8" s="223">
        <v>57.7</v>
      </c>
    </row>
    <row r="9" spans="1:5" x14ac:dyDescent="0.25">
      <c r="A9" s="220">
        <v>7</v>
      </c>
      <c r="B9" s="221" t="s">
        <v>291</v>
      </c>
      <c r="C9" s="222">
        <v>199</v>
      </c>
      <c r="D9" s="222">
        <v>155</v>
      </c>
      <c r="E9" s="223">
        <v>77.900000000000006</v>
      </c>
    </row>
    <row r="10" spans="1:5" ht="14.65" customHeight="1" x14ac:dyDescent="0.25">
      <c r="A10" s="220">
        <v>8</v>
      </c>
      <c r="B10" s="221" t="s">
        <v>292</v>
      </c>
      <c r="C10" s="222">
        <v>377</v>
      </c>
      <c r="D10" s="222">
        <v>197</v>
      </c>
      <c r="E10" s="223">
        <v>52.3</v>
      </c>
    </row>
    <row r="11" spans="1:5" ht="14.65" customHeight="1" x14ac:dyDescent="0.25">
      <c r="A11" s="220">
        <v>9</v>
      </c>
      <c r="B11" s="221" t="s">
        <v>293</v>
      </c>
      <c r="C11" s="222">
        <v>608</v>
      </c>
      <c r="D11" s="222">
        <v>400</v>
      </c>
      <c r="E11" s="223">
        <v>65.8</v>
      </c>
    </row>
    <row r="12" spans="1:5" ht="14.65" customHeight="1" x14ac:dyDescent="0.25">
      <c r="A12" s="220">
        <v>10</v>
      </c>
      <c r="B12" s="221" t="s">
        <v>294</v>
      </c>
      <c r="C12" s="222">
        <v>362</v>
      </c>
      <c r="D12" s="222">
        <v>226</v>
      </c>
      <c r="E12" s="223">
        <v>62.4</v>
      </c>
    </row>
    <row r="13" spans="1:5" ht="14.65" customHeight="1" x14ac:dyDescent="0.25">
      <c r="A13" s="220">
        <v>11</v>
      </c>
      <c r="B13" s="221" t="s">
        <v>295</v>
      </c>
      <c r="C13" s="222">
        <v>562</v>
      </c>
      <c r="D13" s="222">
        <v>372</v>
      </c>
      <c r="E13" s="223">
        <v>66.2</v>
      </c>
    </row>
    <row r="14" spans="1:5" x14ac:dyDescent="0.25">
      <c r="A14" s="220">
        <v>12</v>
      </c>
      <c r="B14" s="221" t="s">
        <v>296</v>
      </c>
      <c r="C14" s="222">
        <v>176</v>
      </c>
      <c r="D14" s="222">
        <v>100</v>
      </c>
      <c r="E14" s="223">
        <v>56.8</v>
      </c>
    </row>
    <row r="15" spans="1:5" x14ac:dyDescent="0.25">
      <c r="A15" s="220">
        <v>13</v>
      </c>
      <c r="B15" s="221" t="s">
        <v>297</v>
      </c>
      <c r="C15" s="222">
        <v>3453</v>
      </c>
      <c r="D15" s="222">
        <v>2317</v>
      </c>
      <c r="E15" s="223">
        <v>67.099999999999994</v>
      </c>
    </row>
    <row r="16" spans="1:5" x14ac:dyDescent="0.25">
      <c r="A16" s="220">
        <v>14</v>
      </c>
      <c r="B16" s="221" t="s">
        <v>298</v>
      </c>
      <c r="C16" s="222">
        <v>985</v>
      </c>
      <c r="D16" s="222">
        <v>540</v>
      </c>
      <c r="E16" s="223">
        <v>54.8</v>
      </c>
    </row>
    <row r="17" spans="1:5" x14ac:dyDescent="0.25">
      <c r="A17" s="220">
        <v>15</v>
      </c>
      <c r="B17" s="221" t="s">
        <v>299</v>
      </c>
      <c r="C17" s="222">
        <v>339</v>
      </c>
      <c r="D17" s="222">
        <v>214</v>
      </c>
      <c r="E17" s="223">
        <v>63.1</v>
      </c>
    </row>
    <row r="18" spans="1:5" x14ac:dyDescent="0.25">
      <c r="A18" s="220">
        <v>16</v>
      </c>
      <c r="B18" s="221" t="s">
        <v>300</v>
      </c>
      <c r="C18" s="222">
        <v>452</v>
      </c>
      <c r="D18" s="222">
        <v>354</v>
      </c>
      <c r="E18" s="223">
        <v>78.3</v>
      </c>
    </row>
    <row r="19" spans="1:5" x14ac:dyDescent="0.25">
      <c r="A19" s="220">
        <v>17</v>
      </c>
      <c r="B19" s="221" t="s">
        <v>301</v>
      </c>
      <c r="C19" s="222">
        <v>386</v>
      </c>
      <c r="D19" s="222">
        <v>259</v>
      </c>
      <c r="E19" s="223">
        <v>67.099999999999994</v>
      </c>
    </row>
    <row r="20" spans="1:5" x14ac:dyDescent="0.25">
      <c r="A20" s="220">
        <v>18</v>
      </c>
      <c r="B20" s="221" t="s">
        <v>302</v>
      </c>
      <c r="C20" s="222">
        <v>896</v>
      </c>
      <c r="D20" s="222">
        <v>623</v>
      </c>
      <c r="E20" s="223">
        <v>69.5</v>
      </c>
    </row>
    <row r="21" spans="1:5" x14ac:dyDescent="0.25">
      <c r="A21" s="220">
        <v>19</v>
      </c>
      <c r="B21" s="221" t="s">
        <v>303</v>
      </c>
      <c r="C21" s="222">
        <v>60</v>
      </c>
      <c r="D21" s="222">
        <v>49</v>
      </c>
      <c r="E21" s="223">
        <v>81.7</v>
      </c>
    </row>
    <row r="22" spans="1:5" x14ac:dyDescent="0.25">
      <c r="A22" s="220">
        <v>20</v>
      </c>
      <c r="B22" s="221" t="s">
        <v>304</v>
      </c>
      <c r="C22" s="222">
        <v>983</v>
      </c>
      <c r="D22" s="222">
        <v>556</v>
      </c>
      <c r="E22" s="223">
        <v>56.6</v>
      </c>
    </row>
    <row r="23" spans="1:5" x14ac:dyDescent="0.25">
      <c r="A23" s="220">
        <v>21</v>
      </c>
      <c r="B23" s="221" t="s">
        <v>305</v>
      </c>
      <c r="C23" s="222">
        <v>112</v>
      </c>
      <c r="D23" s="222">
        <v>68</v>
      </c>
      <c r="E23" s="223">
        <v>60.7</v>
      </c>
    </row>
    <row r="24" spans="1:5" x14ac:dyDescent="0.25">
      <c r="A24" s="220">
        <v>22</v>
      </c>
      <c r="B24" s="221" t="s">
        <v>306</v>
      </c>
      <c r="C24" s="222">
        <v>471</v>
      </c>
      <c r="D24" s="222">
        <v>224</v>
      </c>
      <c r="E24" s="223">
        <v>47.6</v>
      </c>
    </row>
    <row r="25" spans="1:5" x14ac:dyDescent="0.25">
      <c r="A25" s="220">
        <v>23</v>
      </c>
      <c r="B25" s="221" t="s">
        <v>307</v>
      </c>
      <c r="C25" s="222">
        <v>387</v>
      </c>
      <c r="D25" s="222">
        <v>231</v>
      </c>
      <c r="E25" s="223">
        <v>59.7</v>
      </c>
    </row>
    <row r="26" spans="1:5" x14ac:dyDescent="0.25">
      <c r="A26" s="220">
        <v>24</v>
      </c>
      <c r="B26" s="221" t="s">
        <v>308</v>
      </c>
      <c r="C26" s="222">
        <v>234</v>
      </c>
      <c r="D26" s="222">
        <v>139</v>
      </c>
      <c r="E26" s="223">
        <v>59.4</v>
      </c>
    </row>
    <row r="27" spans="1:5" x14ac:dyDescent="0.25">
      <c r="A27" s="220">
        <v>25</v>
      </c>
      <c r="B27" s="221" t="s">
        <v>309</v>
      </c>
      <c r="C27" s="222">
        <v>185</v>
      </c>
      <c r="D27" s="222">
        <v>108</v>
      </c>
      <c r="E27" s="223">
        <v>58.4</v>
      </c>
    </row>
    <row r="28" spans="1:5" x14ac:dyDescent="0.25">
      <c r="A28" s="220">
        <v>26</v>
      </c>
      <c r="B28" s="221" t="s">
        <v>310</v>
      </c>
      <c r="C28" s="222">
        <v>83</v>
      </c>
      <c r="D28" s="222">
        <v>72</v>
      </c>
      <c r="E28" s="223">
        <v>86.7</v>
      </c>
    </row>
    <row r="29" spans="1:5" x14ac:dyDescent="0.25">
      <c r="A29" s="220">
        <v>27</v>
      </c>
      <c r="B29" s="221" t="s">
        <v>311</v>
      </c>
      <c r="C29" s="222">
        <v>201</v>
      </c>
      <c r="D29" s="222">
        <v>117</v>
      </c>
      <c r="E29" s="223">
        <v>58.2</v>
      </c>
    </row>
    <row r="30" spans="1:5" x14ac:dyDescent="0.25">
      <c r="A30" s="220">
        <v>28</v>
      </c>
      <c r="B30" s="221" t="s">
        <v>312</v>
      </c>
      <c r="C30" s="222">
        <v>725</v>
      </c>
      <c r="D30" s="222">
        <v>437</v>
      </c>
      <c r="E30" s="223">
        <v>60.3</v>
      </c>
    </row>
    <row r="31" spans="1:5" x14ac:dyDescent="0.25">
      <c r="A31" s="220">
        <v>29</v>
      </c>
      <c r="B31" s="221" t="s">
        <v>313</v>
      </c>
      <c r="C31" s="222">
        <v>285</v>
      </c>
      <c r="D31" s="222">
        <v>207</v>
      </c>
      <c r="E31" s="223">
        <v>72.599999999999994</v>
      </c>
    </row>
    <row r="32" spans="1:5" x14ac:dyDescent="0.25">
      <c r="A32" s="220">
        <v>30</v>
      </c>
      <c r="B32" s="221" t="s">
        <v>314</v>
      </c>
      <c r="C32" s="222">
        <v>1504</v>
      </c>
      <c r="D32" s="222">
        <v>880</v>
      </c>
      <c r="E32" s="223">
        <v>58.5</v>
      </c>
    </row>
    <row r="33" spans="1:5" x14ac:dyDescent="0.25">
      <c r="A33" s="220">
        <v>31</v>
      </c>
      <c r="B33" s="221" t="s">
        <v>315</v>
      </c>
      <c r="C33" s="222">
        <v>190</v>
      </c>
      <c r="D33" s="222">
        <v>69</v>
      </c>
      <c r="E33" s="223">
        <v>36.299999999999997</v>
      </c>
    </row>
    <row r="34" spans="1:5" x14ac:dyDescent="0.25">
      <c r="A34" s="220">
        <v>32</v>
      </c>
      <c r="B34" s="221" t="s">
        <v>316</v>
      </c>
      <c r="C34" s="222">
        <v>1043</v>
      </c>
      <c r="D34" s="222">
        <v>693</v>
      </c>
      <c r="E34" s="223">
        <v>66.400000000000006</v>
      </c>
    </row>
    <row r="35" spans="1:5" x14ac:dyDescent="0.25">
      <c r="A35" s="220">
        <v>33</v>
      </c>
      <c r="B35" s="221" t="s">
        <v>317</v>
      </c>
      <c r="C35" s="222">
        <v>146</v>
      </c>
      <c r="D35" s="222">
        <v>74</v>
      </c>
      <c r="E35" s="223">
        <v>50.7</v>
      </c>
    </row>
    <row r="36" spans="1:5" x14ac:dyDescent="0.25">
      <c r="A36" s="220">
        <v>34</v>
      </c>
      <c r="B36" s="221" t="s">
        <v>318</v>
      </c>
      <c r="C36" s="222">
        <v>198</v>
      </c>
      <c r="D36" s="222">
        <v>121</v>
      </c>
      <c r="E36" s="223">
        <v>61.1</v>
      </c>
    </row>
    <row r="37" spans="1:5" x14ac:dyDescent="0.25">
      <c r="A37" s="220">
        <v>35</v>
      </c>
      <c r="B37" s="221" t="s">
        <v>319</v>
      </c>
      <c r="C37" s="222">
        <v>337</v>
      </c>
      <c r="D37" s="222">
        <v>213</v>
      </c>
      <c r="E37" s="223">
        <v>63.2</v>
      </c>
    </row>
    <row r="38" spans="1:5" x14ac:dyDescent="0.25">
      <c r="A38" s="220">
        <v>36</v>
      </c>
      <c r="B38" s="221" t="s">
        <v>320</v>
      </c>
      <c r="C38" s="222">
        <v>874</v>
      </c>
      <c r="D38" s="222">
        <v>489</v>
      </c>
      <c r="E38" s="223">
        <v>55.9</v>
      </c>
    </row>
    <row r="39" spans="1:5" x14ac:dyDescent="0.25">
      <c r="A39" s="220">
        <v>37</v>
      </c>
      <c r="B39" s="221" t="s">
        <v>321</v>
      </c>
      <c r="C39" s="222">
        <v>1261</v>
      </c>
      <c r="D39" s="222">
        <v>722</v>
      </c>
      <c r="E39" s="223">
        <v>57.3</v>
      </c>
    </row>
    <row r="40" spans="1:5" x14ac:dyDescent="0.25">
      <c r="A40" s="220">
        <v>38</v>
      </c>
      <c r="B40" s="221" t="s">
        <v>322</v>
      </c>
      <c r="C40" s="222">
        <v>555</v>
      </c>
      <c r="D40" s="222">
        <v>349</v>
      </c>
      <c r="E40" s="223">
        <v>62.9</v>
      </c>
    </row>
    <row r="41" spans="1:5" x14ac:dyDescent="0.25">
      <c r="A41" s="220">
        <v>39</v>
      </c>
      <c r="B41" s="221" t="s">
        <v>323</v>
      </c>
      <c r="C41" s="222">
        <v>210</v>
      </c>
      <c r="D41" s="222">
        <v>150</v>
      </c>
      <c r="E41" s="223">
        <v>71.400000000000006</v>
      </c>
    </row>
    <row r="42" spans="1:5" x14ac:dyDescent="0.25">
      <c r="A42" s="220">
        <v>40</v>
      </c>
      <c r="B42" s="221" t="s">
        <v>324</v>
      </c>
      <c r="C42" s="222">
        <v>45</v>
      </c>
      <c r="D42" s="222">
        <v>26</v>
      </c>
      <c r="E42" s="223">
        <v>57.8</v>
      </c>
    </row>
    <row r="43" spans="1:5" x14ac:dyDescent="0.25">
      <c r="A43" s="220">
        <v>41</v>
      </c>
      <c r="B43" s="221" t="s">
        <v>325</v>
      </c>
      <c r="C43" s="222">
        <v>8684</v>
      </c>
      <c r="D43" s="222">
        <v>4726</v>
      </c>
      <c r="E43" s="223">
        <v>54.4</v>
      </c>
    </row>
    <row r="44" spans="1:5" x14ac:dyDescent="0.25">
      <c r="A44" s="220">
        <v>42</v>
      </c>
      <c r="B44" s="221" t="s">
        <v>326</v>
      </c>
      <c r="C44" s="222">
        <v>443</v>
      </c>
      <c r="D44" s="222">
        <v>257</v>
      </c>
      <c r="E44" s="223">
        <v>58</v>
      </c>
    </row>
    <row r="45" spans="1:5" x14ac:dyDescent="0.25">
      <c r="A45" s="220">
        <v>43</v>
      </c>
      <c r="B45" s="221" t="s">
        <v>327</v>
      </c>
      <c r="C45" s="222">
        <v>366</v>
      </c>
      <c r="D45" s="222">
        <v>221</v>
      </c>
      <c r="E45" s="223">
        <v>60.4</v>
      </c>
    </row>
    <row r="46" spans="1:5" x14ac:dyDescent="0.25">
      <c r="A46" s="220">
        <v>44</v>
      </c>
      <c r="B46" s="221" t="s">
        <v>328</v>
      </c>
      <c r="C46" s="222">
        <v>475</v>
      </c>
      <c r="D46" s="222">
        <v>366</v>
      </c>
      <c r="E46" s="223">
        <v>77.099999999999994</v>
      </c>
    </row>
    <row r="47" spans="1:5" x14ac:dyDescent="0.25">
      <c r="A47" s="220">
        <v>45</v>
      </c>
      <c r="B47" s="221" t="s">
        <v>329</v>
      </c>
      <c r="C47" s="222">
        <v>1516</v>
      </c>
      <c r="D47" s="222">
        <v>882</v>
      </c>
      <c r="E47" s="223">
        <v>58.2</v>
      </c>
    </row>
    <row r="48" spans="1:5" x14ac:dyDescent="0.25">
      <c r="A48" s="220">
        <v>46</v>
      </c>
      <c r="B48" s="221" t="s">
        <v>330</v>
      </c>
      <c r="C48" s="222">
        <v>826</v>
      </c>
      <c r="D48" s="222">
        <v>516</v>
      </c>
      <c r="E48" s="223">
        <v>62.5</v>
      </c>
    </row>
    <row r="49" spans="1:5" x14ac:dyDescent="0.25">
      <c r="A49" s="220">
        <v>47</v>
      </c>
      <c r="B49" s="221" t="s">
        <v>331</v>
      </c>
      <c r="C49" s="222">
        <v>71</v>
      </c>
      <c r="D49" s="222">
        <v>45</v>
      </c>
      <c r="E49" s="223">
        <v>63.4</v>
      </c>
    </row>
    <row r="50" spans="1:5" x14ac:dyDescent="0.25">
      <c r="A50" s="220">
        <v>48</v>
      </c>
      <c r="B50" s="221" t="s">
        <v>332</v>
      </c>
      <c r="C50" s="222">
        <v>287</v>
      </c>
      <c r="D50" s="222">
        <v>191</v>
      </c>
      <c r="E50" s="223">
        <v>66.599999999999994</v>
      </c>
    </row>
    <row r="51" spans="1:5" x14ac:dyDescent="0.25">
      <c r="A51" s="220">
        <v>49</v>
      </c>
      <c r="B51" s="221" t="s">
        <v>333</v>
      </c>
      <c r="C51" s="222">
        <v>469</v>
      </c>
      <c r="D51" s="222">
        <v>344</v>
      </c>
      <c r="E51" s="223">
        <v>73.3</v>
      </c>
    </row>
    <row r="52" spans="1:5" x14ac:dyDescent="0.25">
      <c r="A52" s="220">
        <v>50</v>
      </c>
      <c r="B52" s="221" t="s">
        <v>334</v>
      </c>
      <c r="C52" s="222">
        <v>535</v>
      </c>
      <c r="D52" s="222">
        <v>328</v>
      </c>
      <c r="E52" s="223">
        <v>61.3</v>
      </c>
    </row>
    <row r="53" spans="1:5" x14ac:dyDescent="0.25">
      <c r="A53" s="220">
        <v>51</v>
      </c>
      <c r="B53" s="221" t="s">
        <v>335</v>
      </c>
      <c r="C53" s="222">
        <v>174</v>
      </c>
      <c r="D53" s="222">
        <v>121</v>
      </c>
      <c r="E53" s="223">
        <v>69.5</v>
      </c>
    </row>
    <row r="54" spans="1:5" x14ac:dyDescent="0.25">
      <c r="A54" s="220">
        <v>52</v>
      </c>
      <c r="B54" s="221" t="s">
        <v>336</v>
      </c>
      <c r="C54" s="222">
        <v>1865</v>
      </c>
      <c r="D54" s="222">
        <v>1111</v>
      </c>
      <c r="E54" s="223">
        <v>59.6</v>
      </c>
    </row>
    <row r="55" spans="1:5" x14ac:dyDescent="0.25">
      <c r="A55" s="220">
        <v>53</v>
      </c>
      <c r="B55" s="221" t="s">
        <v>337</v>
      </c>
      <c r="C55" s="222">
        <v>212</v>
      </c>
      <c r="D55" s="222">
        <v>112</v>
      </c>
      <c r="E55" s="223">
        <v>52.8</v>
      </c>
    </row>
    <row r="56" spans="1:5" x14ac:dyDescent="0.25">
      <c r="A56" s="220">
        <v>54</v>
      </c>
      <c r="B56" s="221" t="s">
        <v>338</v>
      </c>
      <c r="C56" s="222">
        <v>1596</v>
      </c>
      <c r="D56" s="222">
        <v>1012</v>
      </c>
      <c r="E56" s="223">
        <v>63.4</v>
      </c>
    </row>
    <row r="57" spans="1:5" x14ac:dyDescent="0.25">
      <c r="A57" s="220">
        <v>55</v>
      </c>
      <c r="B57" s="221" t="s">
        <v>339</v>
      </c>
      <c r="C57" s="222">
        <v>200</v>
      </c>
      <c r="D57" s="222">
        <v>134</v>
      </c>
      <c r="E57" s="223">
        <v>67</v>
      </c>
    </row>
    <row r="58" spans="1:5" x14ac:dyDescent="0.25">
      <c r="A58" s="220">
        <v>56</v>
      </c>
      <c r="B58" s="221" t="s">
        <v>340</v>
      </c>
      <c r="C58" s="222">
        <v>619</v>
      </c>
      <c r="D58" s="222">
        <v>428</v>
      </c>
      <c r="E58" s="223">
        <v>69.099999999999994</v>
      </c>
    </row>
    <row r="59" spans="1:5" x14ac:dyDescent="0.25">
      <c r="A59" s="220">
        <v>57</v>
      </c>
      <c r="B59" s="221" t="s">
        <v>341</v>
      </c>
      <c r="C59" s="222">
        <v>638</v>
      </c>
      <c r="D59" s="222">
        <v>386</v>
      </c>
      <c r="E59" s="223">
        <v>60.5</v>
      </c>
    </row>
    <row r="60" spans="1:5" x14ac:dyDescent="0.25">
      <c r="A60" s="220">
        <v>58</v>
      </c>
      <c r="B60" s="221" t="s">
        <v>342</v>
      </c>
      <c r="C60" s="222">
        <v>203</v>
      </c>
      <c r="D60" s="222">
        <v>141</v>
      </c>
      <c r="E60" s="223">
        <v>69.5</v>
      </c>
    </row>
    <row r="61" spans="1:5" x14ac:dyDescent="0.25">
      <c r="A61" s="220">
        <v>59</v>
      </c>
      <c r="B61" s="221" t="s">
        <v>343</v>
      </c>
      <c r="C61" s="222">
        <v>497</v>
      </c>
      <c r="D61" s="222">
        <v>268</v>
      </c>
      <c r="E61" s="223">
        <v>53.9</v>
      </c>
    </row>
    <row r="62" spans="1:5" x14ac:dyDescent="0.25">
      <c r="A62" s="220">
        <v>60</v>
      </c>
      <c r="B62" s="221" t="s">
        <v>344</v>
      </c>
      <c r="C62" s="222">
        <v>1151</v>
      </c>
      <c r="D62" s="222">
        <v>685</v>
      </c>
      <c r="E62" s="223">
        <v>59.5</v>
      </c>
    </row>
    <row r="63" spans="1:5" x14ac:dyDescent="0.25">
      <c r="A63" s="220">
        <v>61</v>
      </c>
      <c r="B63" s="221" t="s">
        <v>345</v>
      </c>
      <c r="C63" s="222">
        <v>190</v>
      </c>
      <c r="D63" s="222">
        <v>134</v>
      </c>
      <c r="E63" s="223">
        <v>70.5</v>
      </c>
    </row>
    <row r="64" spans="1:5" x14ac:dyDescent="0.25">
      <c r="A64" s="220">
        <v>62</v>
      </c>
      <c r="B64" s="221" t="s">
        <v>346</v>
      </c>
      <c r="C64" s="222">
        <v>297</v>
      </c>
      <c r="D64" s="222">
        <v>183</v>
      </c>
      <c r="E64" s="223">
        <v>61.6</v>
      </c>
    </row>
    <row r="65" spans="1:5" x14ac:dyDescent="0.25">
      <c r="A65" s="220">
        <v>63</v>
      </c>
      <c r="B65" s="221" t="s">
        <v>347</v>
      </c>
      <c r="C65" s="222">
        <v>294</v>
      </c>
      <c r="D65" s="222">
        <v>148</v>
      </c>
      <c r="E65" s="223">
        <v>50.3</v>
      </c>
    </row>
    <row r="66" spans="1:5" x14ac:dyDescent="0.25">
      <c r="A66" s="220">
        <v>64</v>
      </c>
      <c r="B66" s="221" t="s">
        <v>348</v>
      </c>
      <c r="C66" s="222">
        <v>306</v>
      </c>
      <c r="D66" s="222">
        <v>229</v>
      </c>
      <c r="E66" s="223">
        <v>74.8</v>
      </c>
    </row>
    <row r="67" spans="1:5" x14ac:dyDescent="0.25">
      <c r="A67" s="220">
        <v>65</v>
      </c>
      <c r="B67" s="221" t="s">
        <v>349</v>
      </c>
      <c r="C67" s="222">
        <v>981</v>
      </c>
      <c r="D67" s="222">
        <v>671</v>
      </c>
      <c r="E67" s="223">
        <v>68.400000000000006</v>
      </c>
    </row>
    <row r="68" spans="1:5" x14ac:dyDescent="0.25">
      <c r="A68" s="220">
        <v>66</v>
      </c>
      <c r="B68" s="221" t="s">
        <v>350</v>
      </c>
      <c r="C68" s="222">
        <v>196</v>
      </c>
      <c r="D68" s="222">
        <v>142</v>
      </c>
      <c r="E68" s="223">
        <v>72.400000000000006</v>
      </c>
    </row>
    <row r="69" spans="1:5" x14ac:dyDescent="0.25">
      <c r="A69" s="220">
        <v>67</v>
      </c>
      <c r="B69" s="221" t="s">
        <v>351</v>
      </c>
      <c r="C69" s="222">
        <v>1172</v>
      </c>
      <c r="D69" s="222">
        <v>704</v>
      </c>
      <c r="E69" s="223">
        <v>60.1</v>
      </c>
    </row>
    <row r="70" spans="1:5" x14ac:dyDescent="0.25">
      <c r="A70" s="220">
        <v>68</v>
      </c>
      <c r="B70" s="221" t="s">
        <v>352</v>
      </c>
      <c r="C70" s="222">
        <v>3661</v>
      </c>
      <c r="D70" s="222">
        <v>2235</v>
      </c>
      <c r="E70" s="223">
        <v>61</v>
      </c>
    </row>
    <row r="71" spans="1:5" x14ac:dyDescent="0.25">
      <c r="A71" s="220">
        <v>69</v>
      </c>
      <c r="B71" s="221" t="s">
        <v>353</v>
      </c>
      <c r="C71" s="222">
        <v>721</v>
      </c>
      <c r="D71" s="222">
        <v>467</v>
      </c>
      <c r="E71" s="223">
        <v>64.8</v>
      </c>
    </row>
    <row r="72" spans="1:5" x14ac:dyDescent="0.25">
      <c r="A72" s="220">
        <v>70</v>
      </c>
      <c r="B72" s="221" t="s">
        <v>354</v>
      </c>
      <c r="C72" s="222">
        <v>293</v>
      </c>
      <c r="D72" s="222">
        <v>202</v>
      </c>
      <c r="E72" s="223">
        <v>68.900000000000006</v>
      </c>
    </row>
    <row r="73" spans="1:5" x14ac:dyDescent="0.25">
      <c r="A73" s="220">
        <v>71</v>
      </c>
      <c r="B73" s="221" t="s">
        <v>355</v>
      </c>
      <c r="C73" s="222">
        <v>1597</v>
      </c>
      <c r="D73" s="222">
        <v>1049</v>
      </c>
      <c r="E73" s="223">
        <v>65.7</v>
      </c>
    </row>
    <row r="74" spans="1:5" x14ac:dyDescent="0.25">
      <c r="A74" s="220">
        <v>72</v>
      </c>
      <c r="B74" s="221" t="s">
        <v>356</v>
      </c>
      <c r="C74" s="222">
        <v>856</v>
      </c>
      <c r="D74" s="222">
        <v>542</v>
      </c>
      <c r="E74" s="223">
        <v>63.3</v>
      </c>
    </row>
    <row r="75" spans="1:5" x14ac:dyDescent="0.25">
      <c r="A75" s="224">
        <v>99</v>
      </c>
      <c r="B75" s="225" t="s">
        <v>20</v>
      </c>
      <c r="C75" s="222">
        <v>15</v>
      </c>
      <c r="D75" s="222">
        <v>11</v>
      </c>
      <c r="E75" s="223">
        <v>73.3</v>
      </c>
    </row>
    <row r="76" spans="1:5" ht="28.5" customHeight="1" x14ac:dyDescent="0.25">
      <c r="A76" s="282" t="s">
        <v>167</v>
      </c>
      <c r="B76" s="345"/>
      <c r="C76" s="345"/>
      <c r="D76" s="345"/>
      <c r="E76" s="283"/>
    </row>
  </sheetData>
  <mergeCells count="2">
    <mergeCell ref="A1:E1"/>
    <mergeCell ref="A76:E76"/>
  </mergeCell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>
      <pane ySplit="2" topLeftCell="A3" activePane="bottomLeft" state="frozen"/>
      <selection pane="bottomLeft" activeCell="A25" sqref="A1:E25"/>
    </sheetView>
  </sheetViews>
  <sheetFormatPr defaultColWidth="8.85546875" defaultRowHeight="15" x14ac:dyDescent="0.25"/>
  <cols>
    <col min="1" max="1" width="32" style="5" customWidth="1"/>
    <col min="2" max="2" width="8.85546875" style="5"/>
    <col min="3" max="3" width="10.28515625" style="5" customWidth="1"/>
    <col min="4" max="4" width="19.42578125" style="5" customWidth="1"/>
    <col min="5" max="5" width="19.7109375" style="5" customWidth="1"/>
    <col min="6" max="8" width="8.85546875" style="5"/>
    <col min="9" max="9" width="11" style="5" bestFit="1" customWidth="1"/>
    <col min="10" max="16384" width="8.85546875" style="5"/>
  </cols>
  <sheetData>
    <row r="1" spans="1:12" ht="31.9" customHeight="1" x14ac:dyDescent="0.25">
      <c r="A1" s="284" t="s">
        <v>658</v>
      </c>
      <c r="B1" s="284"/>
      <c r="C1" s="284"/>
      <c r="D1" s="284"/>
      <c r="E1" s="284"/>
      <c r="F1"/>
      <c r="G1"/>
      <c r="H1"/>
      <c r="I1"/>
      <c r="J1"/>
      <c r="K1"/>
      <c r="L1"/>
    </row>
    <row r="2" spans="1:12" ht="45" x14ac:dyDescent="0.25">
      <c r="A2" s="148" t="s">
        <v>21</v>
      </c>
      <c r="B2" s="148" t="s">
        <v>106</v>
      </c>
      <c r="C2" s="148" t="s">
        <v>41</v>
      </c>
      <c r="D2" s="148" t="s">
        <v>183</v>
      </c>
      <c r="E2" s="148" t="s">
        <v>23</v>
      </c>
    </row>
    <row r="3" spans="1:12" ht="14.45" customHeight="1" x14ac:dyDescent="0.25">
      <c r="A3" s="357" t="s">
        <v>180</v>
      </c>
      <c r="B3" s="357"/>
      <c r="C3" s="357"/>
      <c r="D3" s="357"/>
      <c r="E3" s="357"/>
    </row>
    <row r="4" spans="1:12" ht="14.45" customHeight="1" x14ac:dyDescent="0.25">
      <c r="A4" s="149" t="s">
        <v>24</v>
      </c>
      <c r="B4" s="156">
        <v>8</v>
      </c>
      <c r="C4" s="227">
        <f>B4/SUM($B$4:$B$8)</f>
        <v>6.6373516966730271E-4</v>
      </c>
      <c r="D4" s="228">
        <v>2.4</v>
      </c>
      <c r="E4" s="158" t="s">
        <v>357</v>
      </c>
    </row>
    <row r="5" spans="1:12" ht="14.45" customHeight="1" x14ac:dyDescent="0.25">
      <c r="A5" s="149" t="s">
        <v>25</v>
      </c>
      <c r="B5" s="156">
        <v>7</v>
      </c>
      <c r="C5" s="227">
        <f t="shared" ref="C5:C8" si="0">B5/SUM($B$4:$B$8)</f>
        <v>5.8076827345888992E-4</v>
      </c>
      <c r="D5" s="228">
        <v>0.7</v>
      </c>
      <c r="E5" s="158" t="s">
        <v>357</v>
      </c>
      <c r="G5"/>
      <c r="H5"/>
      <c r="I5"/>
    </row>
    <row r="6" spans="1:12" ht="14.45" customHeight="1" x14ac:dyDescent="0.25">
      <c r="A6" s="149" t="s">
        <v>26</v>
      </c>
      <c r="B6" s="156">
        <v>9</v>
      </c>
      <c r="C6" s="227">
        <f t="shared" si="0"/>
        <v>7.467020658757156E-4</v>
      </c>
      <c r="D6" s="159">
        <v>1.6</v>
      </c>
      <c r="E6" s="158" t="s">
        <v>357</v>
      </c>
      <c r="I6"/>
    </row>
    <row r="7" spans="1:12" ht="14.45" customHeight="1" x14ac:dyDescent="0.25">
      <c r="A7" s="149" t="s">
        <v>27</v>
      </c>
      <c r="B7" s="150">
        <v>1935</v>
      </c>
      <c r="C7" s="227">
        <f t="shared" si="0"/>
        <v>0.16054094416327885</v>
      </c>
      <c r="D7" s="159">
        <v>64.900000000000006</v>
      </c>
      <c r="E7" s="158" t="s">
        <v>357</v>
      </c>
      <c r="I7" s="55"/>
    </row>
    <row r="8" spans="1:12" x14ac:dyDescent="0.25">
      <c r="A8" s="149" t="s">
        <v>28</v>
      </c>
      <c r="B8" s="150">
        <v>10094</v>
      </c>
      <c r="C8" s="227">
        <f t="shared" si="0"/>
        <v>0.8374678503277192</v>
      </c>
      <c r="D8" s="158">
        <v>1029.5</v>
      </c>
      <c r="E8" s="158" t="s">
        <v>357</v>
      </c>
      <c r="I8" s="55"/>
    </row>
    <row r="9" spans="1:12" ht="14.45" customHeight="1" x14ac:dyDescent="0.25">
      <c r="A9" s="357" t="s">
        <v>107</v>
      </c>
      <c r="B9" s="357"/>
      <c r="C9" s="357"/>
      <c r="D9" s="357"/>
      <c r="E9" s="357"/>
      <c r="I9" s="55"/>
    </row>
    <row r="10" spans="1:12" ht="14.45" customHeight="1" x14ac:dyDescent="0.25">
      <c r="A10" s="149" t="s">
        <v>30</v>
      </c>
      <c r="B10" s="150">
        <v>5581</v>
      </c>
      <c r="C10" s="229">
        <f>B10/SUM($B$10:$B$11)</f>
        <v>0.46303824773915209</v>
      </c>
      <c r="D10" s="158">
        <v>192.1</v>
      </c>
      <c r="E10" s="158">
        <v>122.9</v>
      </c>
      <c r="I10" s="55"/>
    </row>
    <row r="11" spans="1:12" x14ac:dyDescent="0.25">
      <c r="A11" s="149" t="s">
        <v>31</v>
      </c>
      <c r="B11" s="150">
        <v>6472</v>
      </c>
      <c r="C11" s="229">
        <f>B11/SUM($B$10:$B$11)</f>
        <v>0.53696175226084797</v>
      </c>
      <c r="D11" s="158">
        <v>225.1</v>
      </c>
      <c r="E11" s="158">
        <v>201.8</v>
      </c>
    </row>
    <row r="12" spans="1:12" ht="14.45" customHeight="1" x14ac:dyDescent="0.25">
      <c r="A12" s="357" t="s">
        <v>108</v>
      </c>
      <c r="B12" s="357"/>
      <c r="C12" s="357"/>
      <c r="D12" s="357"/>
      <c r="E12" s="357"/>
    </row>
    <row r="13" spans="1:12" x14ac:dyDescent="0.25">
      <c r="A13" s="149" t="s">
        <v>34</v>
      </c>
      <c r="B13" s="156">
        <v>131</v>
      </c>
      <c r="C13" s="229">
        <f>B13/SUM($B$13:B$17)</f>
        <v>1.0877688283650253E-2</v>
      </c>
      <c r="D13" s="158">
        <v>32.6</v>
      </c>
      <c r="E13" s="158">
        <v>82.9</v>
      </c>
      <c r="G13" s="6"/>
    </row>
    <row r="14" spans="1:12" x14ac:dyDescent="0.25">
      <c r="A14" s="149" t="s">
        <v>43</v>
      </c>
      <c r="B14" s="156">
        <v>618</v>
      </c>
      <c r="C14" s="229">
        <f>B14/SUM($B$13:B$17)</f>
        <v>5.1316117246533254E-2</v>
      </c>
      <c r="D14" s="158">
        <v>153.6</v>
      </c>
      <c r="E14" s="158">
        <v>235.3</v>
      </c>
      <c r="G14" s="6"/>
    </row>
    <row r="15" spans="1:12" x14ac:dyDescent="0.25">
      <c r="A15" s="149" t="s">
        <v>495</v>
      </c>
      <c r="B15" s="156">
        <v>80</v>
      </c>
      <c r="C15" s="229">
        <f>B15/SUM($B$13:B$17)</f>
        <v>6.6428630739848874E-3</v>
      </c>
      <c r="D15" s="158">
        <v>44</v>
      </c>
      <c r="E15" s="158">
        <v>91.1</v>
      </c>
      <c r="G15" s="6"/>
    </row>
    <row r="16" spans="1:12" x14ac:dyDescent="0.25">
      <c r="A16" s="149" t="s">
        <v>42</v>
      </c>
      <c r="B16" s="156">
        <v>98</v>
      </c>
      <c r="C16" s="229">
        <f>B16/SUM($B$13:B$17)</f>
        <v>8.1375072656314877E-3</v>
      </c>
      <c r="D16" s="158">
        <v>170.7</v>
      </c>
      <c r="E16" s="158">
        <v>217.4</v>
      </c>
    </row>
    <row r="17" spans="1:5" x14ac:dyDescent="0.25">
      <c r="A17" s="149" t="s">
        <v>33</v>
      </c>
      <c r="B17" s="150">
        <v>11116</v>
      </c>
      <c r="C17" s="229">
        <f>B17/SUM($B$13:B$17)</f>
        <v>0.92302582413020007</v>
      </c>
      <c r="D17" s="158">
        <v>234.7</v>
      </c>
      <c r="E17" s="158">
        <v>155.9</v>
      </c>
    </row>
    <row r="18" spans="1:5" ht="14.45" customHeight="1" x14ac:dyDescent="0.25">
      <c r="A18" s="357" t="s">
        <v>109</v>
      </c>
      <c r="B18" s="357"/>
      <c r="C18" s="357"/>
      <c r="D18" s="357"/>
      <c r="E18" s="357"/>
    </row>
    <row r="19" spans="1:5" x14ac:dyDescent="0.25">
      <c r="A19" s="149" t="s">
        <v>36</v>
      </c>
      <c r="B19" s="150">
        <v>2717</v>
      </c>
      <c r="C19" s="229">
        <f>B19/SUM($B$19:B$23)</f>
        <v>0.22543976103551278</v>
      </c>
      <c r="D19" s="158">
        <v>217.9</v>
      </c>
      <c r="E19" s="158">
        <v>156.1</v>
      </c>
    </row>
    <row r="20" spans="1:5" x14ac:dyDescent="0.25">
      <c r="A20" s="149" t="s">
        <v>37</v>
      </c>
      <c r="B20" s="150">
        <v>1164</v>
      </c>
      <c r="C20" s="229">
        <f>B20/SUM($B$19:B$23)</f>
        <v>9.6581480252240295E-2</v>
      </c>
      <c r="D20" s="158">
        <v>239.1</v>
      </c>
      <c r="E20" s="158">
        <v>151.61199999999999</v>
      </c>
    </row>
    <row r="21" spans="1:5" x14ac:dyDescent="0.25">
      <c r="A21" s="149" t="s">
        <v>38</v>
      </c>
      <c r="B21" s="150">
        <v>4445</v>
      </c>
      <c r="C21" s="229">
        <f>B21/SUM($B$19:B$23)</f>
        <v>0.36881845336873548</v>
      </c>
      <c r="D21" s="158">
        <v>210</v>
      </c>
      <c r="E21" s="158">
        <v>170.8032</v>
      </c>
    </row>
    <row r="22" spans="1:5" x14ac:dyDescent="0.25">
      <c r="A22" s="149" t="s">
        <v>39</v>
      </c>
      <c r="B22" s="150">
        <v>2126</v>
      </c>
      <c r="C22" s="229">
        <f>B22/SUM($B$19:B$23)</f>
        <v>0.17640225688682376</v>
      </c>
      <c r="D22" s="158">
        <v>186.5</v>
      </c>
      <c r="E22" s="158">
        <v>147.6044</v>
      </c>
    </row>
    <row r="23" spans="1:5" x14ac:dyDescent="0.25">
      <c r="A23" s="149" t="s">
        <v>40</v>
      </c>
      <c r="B23" s="150">
        <v>1600</v>
      </c>
      <c r="C23" s="229">
        <f>B23/SUM($B$19:B$23)</f>
        <v>0.13275804845668768</v>
      </c>
      <c r="D23" s="158">
        <v>202.2</v>
      </c>
      <c r="E23" s="158">
        <v>152.01779999999999</v>
      </c>
    </row>
    <row r="24" spans="1:5" ht="30" customHeight="1" x14ac:dyDescent="0.25">
      <c r="A24" s="313" t="s">
        <v>167</v>
      </c>
      <c r="B24" s="322"/>
      <c r="C24" s="322"/>
      <c r="D24" s="322"/>
      <c r="E24" s="314"/>
    </row>
    <row r="25" spans="1:5" ht="15" customHeight="1" x14ac:dyDescent="0.25">
      <c r="A25" s="370" t="s">
        <v>530</v>
      </c>
      <c r="B25" s="371"/>
      <c r="C25" s="371"/>
      <c r="D25" s="371"/>
      <c r="E25" s="372"/>
    </row>
    <row r="26" spans="1:5" x14ac:dyDescent="0.25">
      <c r="C26" s="15"/>
      <c r="D26" s="17"/>
    </row>
    <row r="27" spans="1:5" x14ac:dyDescent="0.25">
      <c r="B27" s="37"/>
      <c r="C27" s="15"/>
    </row>
    <row r="28" spans="1:5" x14ac:dyDescent="0.25">
      <c r="B28" s="37"/>
      <c r="C28" s="15"/>
    </row>
    <row r="29" spans="1:5" x14ac:dyDescent="0.25">
      <c r="B29" s="37"/>
      <c r="C29" s="15"/>
    </row>
  </sheetData>
  <sortState ref="A13:E17">
    <sortCondition ref="A13:A17"/>
  </sortState>
  <mergeCells count="7">
    <mergeCell ref="A1:E1"/>
    <mergeCell ref="A25:E25"/>
    <mergeCell ref="A3:E3"/>
    <mergeCell ref="A9:E9"/>
    <mergeCell ref="A12:E12"/>
    <mergeCell ref="A18:E18"/>
    <mergeCell ref="A24:E24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workbookViewId="0">
      <selection sqref="A1:E1"/>
    </sheetView>
  </sheetViews>
  <sheetFormatPr defaultColWidth="8.85546875" defaultRowHeight="15" x14ac:dyDescent="0.25"/>
  <cols>
    <col min="1" max="1" width="12.42578125" style="5" customWidth="1"/>
    <col min="2" max="2" width="18.7109375" style="5" customWidth="1"/>
    <col min="3" max="3" width="17.42578125" style="24" customWidth="1"/>
    <col min="4" max="4" width="30.7109375" style="23" customWidth="1"/>
    <col min="5" max="5" width="9.7109375" style="21" bestFit="1" customWidth="1"/>
    <col min="6" max="16384" width="8.85546875" style="5"/>
  </cols>
  <sheetData>
    <row r="1" spans="1:8" s="18" customFormat="1" ht="15.6" customHeight="1" x14ac:dyDescent="0.25">
      <c r="A1" s="373" t="s">
        <v>720</v>
      </c>
      <c r="B1" s="374"/>
      <c r="C1" s="374"/>
      <c r="D1" s="374"/>
      <c r="E1" s="374"/>
    </row>
    <row r="2" spans="1:8" s="29" customFormat="1" x14ac:dyDescent="0.25">
      <c r="A2" s="30" t="s">
        <v>104</v>
      </c>
      <c r="B2" s="30" t="s">
        <v>358</v>
      </c>
      <c r="C2" s="31" t="s">
        <v>105</v>
      </c>
      <c r="D2" s="32" t="s">
        <v>662</v>
      </c>
      <c r="E2" s="32" t="s">
        <v>251</v>
      </c>
    </row>
    <row r="3" spans="1:8" ht="14.45" customHeight="1" x14ac:dyDescent="0.25">
      <c r="A3" s="8">
        <v>1</v>
      </c>
      <c r="B3" s="7" t="s">
        <v>285</v>
      </c>
      <c r="C3" s="20">
        <v>61</v>
      </c>
      <c r="D3" s="22">
        <v>18.100000000000001</v>
      </c>
      <c r="E3" s="22" t="s">
        <v>663</v>
      </c>
      <c r="G3" s="91"/>
      <c r="H3" s="91"/>
    </row>
    <row r="4" spans="1:8" x14ac:dyDescent="0.25">
      <c r="A4" s="8">
        <v>2</v>
      </c>
      <c r="B4" s="7" t="s">
        <v>286</v>
      </c>
      <c r="C4" s="20">
        <v>35</v>
      </c>
      <c r="D4" s="22">
        <v>16.2</v>
      </c>
      <c r="E4" s="22" t="s">
        <v>664</v>
      </c>
      <c r="F4" s="91"/>
      <c r="G4" s="91"/>
      <c r="H4" s="91"/>
    </row>
    <row r="5" spans="1:8" x14ac:dyDescent="0.25">
      <c r="A5" s="8">
        <v>3</v>
      </c>
      <c r="B5" s="7" t="s">
        <v>287</v>
      </c>
      <c r="C5" s="20">
        <v>121</v>
      </c>
      <c r="D5" s="22">
        <v>14.7</v>
      </c>
      <c r="E5" s="22" t="s">
        <v>665</v>
      </c>
      <c r="F5" s="91"/>
      <c r="G5" s="91"/>
      <c r="H5" s="91"/>
    </row>
    <row r="6" spans="1:8" x14ac:dyDescent="0.25">
      <c r="A6" s="8">
        <v>4</v>
      </c>
      <c r="B6" s="7" t="s">
        <v>288</v>
      </c>
      <c r="C6" s="20">
        <v>33</v>
      </c>
      <c r="D6" s="22">
        <v>12</v>
      </c>
      <c r="E6" s="22">
        <v>44118</v>
      </c>
      <c r="F6" s="91"/>
      <c r="G6" s="91"/>
      <c r="H6" s="91"/>
    </row>
    <row r="7" spans="1:8" x14ac:dyDescent="0.25">
      <c r="A7" s="8">
        <v>5</v>
      </c>
      <c r="B7" s="7" t="s">
        <v>289</v>
      </c>
      <c r="C7" s="20">
        <v>483</v>
      </c>
      <c r="D7" s="22">
        <v>16.3</v>
      </c>
      <c r="E7" s="22" t="s">
        <v>666</v>
      </c>
      <c r="F7" s="91"/>
      <c r="G7" s="91"/>
      <c r="H7" s="91"/>
    </row>
    <row r="8" spans="1:8" x14ac:dyDescent="0.25">
      <c r="A8" s="8">
        <v>6</v>
      </c>
      <c r="B8" s="7" t="s">
        <v>290</v>
      </c>
      <c r="C8" s="20">
        <v>31</v>
      </c>
      <c r="D8" s="22">
        <v>14</v>
      </c>
      <c r="E8" s="22" t="s">
        <v>667</v>
      </c>
      <c r="F8" s="91"/>
      <c r="G8" s="91"/>
      <c r="H8" s="91"/>
    </row>
    <row r="9" spans="1:8" x14ac:dyDescent="0.25">
      <c r="A9" s="8">
        <v>7</v>
      </c>
      <c r="B9" s="7" t="s">
        <v>291</v>
      </c>
      <c r="C9" s="20">
        <v>48</v>
      </c>
      <c r="D9" s="22">
        <v>18.3</v>
      </c>
      <c r="E9" s="22" t="s">
        <v>257</v>
      </c>
      <c r="F9" s="91"/>
      <c r="G9" s="91"/>
      <c r="H9" s="91"/>
    </row>
    <row r="10" spans="1:8" ht="14.65" customHeight="1" x14ac:dyDescent="0.25">
      <c r="A10" s="8">
        <v>8</v>
      </c>
      <c r="B10" s="7" t="s">
        <v>292</v>
      </c>
      <c r="C10" s="20">
        <v>82</v>
      </c>
      <c r="D10" s="22">
        <v>14.9</v>
      </c>
      <c r="E10" s="22" t="s">
        <v>668</v>
      </c>
      <c r="F10" s="91"/>
      <c r="G10" s="91"/>
      <c r="H10" s="91"/>
    </row>
    <row r="11" spans="1:8" ht="14.65" customHeight="1" x14ac:dyDescent="0.25">
      <c r="A11" s="8">
        <v>9</v>
      </c>
      <c r="B11" s="7" t="s">
        <v>293</v>
      </c>
      <c r="C11" s="20">
        <v>154</v>
      </c>
      <c r="D11" s="22">
        <v>18.200000000000003</v>
      </c>
      <c r="E11" s="22" t="s">
        <v>669</v>
      </c>
      <c r="F11" s="91"/>
      <c r="G11" s="91"/>
      <c r="H11" s="91"/>
    </row>
    <row r="12" spans="1:8" ht="14.65" customHeight="1" x14ac:dyDescent="0.25">
      <c r="A12" s="8">
        <v>10</v>
      </c>
      <c r="B12" s="7" t="s">
        <v>294</v>
      </c>
      <c r="C12" s="20">
        <v>79</v>
      </c>
      <c r="D12" s="22">
        <v>16.3</v>
      </c>
      <c r="E12" s="22" t="s">
        <v>252</v>
      </c>
      <c r="F12" s="91"/>
      <c r="G12" s="91"/>
      <c r="H12" s="91"/>
    </row>
    <row r="13" spans="1:8" ht="14.65" customHeight="1" x14ac:dyDescent="0.25">
      <c r="A13" s="8">
        <v>11</v>
      </c>
      <c r="B13" s="7" t="s">
        <v>295</v>
      </c>
      <c r="C13" s="20">
        <v>104</v>
      </c>
      <c r="D13" s="22">
        <v>13.3</v>
      </c>
      <c r="E13" s="22" t="s">
        <v>670</v>
      </c>
      <c r="F13" s="91"/>
      <c r="G13" s="91"/>
      <c r="H13" s="91"/>
    </row>
    <row r="14" spans="1:8" x14ac:dyDescent="0.25">
      <c r="A14" s="8">
        <v>12</v>
      </c>
      <c r="B14" s="7" t="s">
        <v>296</v>
      </c>
      <c r="C14" s="20">
        <v>47</v>
      </c>
      <c r="D14" s="22">
        <v>17</v>
      </c>
      <c r="E14" s="22" t="s">
        <v>671</v>
      </c>
      <c r="F14" s="91"/>
      <c r="G14" s="91"/>
      <c r="H14" s="91"/>
    </row>
    <row r="15" spans="1:8" x14ac:dyDescent="0.25">
      <c r="A15" s="8">
        <v>13</v>
      </c>
      <c r="B15" s="7" t="s">
        <v>297</v>
      </c>
      <c r="C15" s="20">
        <v>727</v>
      </c>
      <c r="D15" s="22">
        <v>12.899999999999999</v>
      </c>
      <c r="E15" s="22" t="s">
        <v>672</v>
      </c>
      <c r="F15" s="91"/>
      <c r="G15" s="91"/>
      <c r="H15" s="91"/>
    </row>
    <row r="16" spans="1:8" x14ac:dyDescent="0.25">
      <c r="A16" s="8">
        <v>14</v>
      </c>
      <c r="B16" s="7" t="s">
        <v>298</v>
      </c>
      <c r="C16" s="20">
        <v>232</v>
      </c>
      <c r="D16" s="22">
        <v>16.7</v>
      </c>
      <c r="E16" s="22" t="s">
        <v>673</v>
      </c>
      <c r="F16" s="91"/>
      <c r="G16" s="91"/>
      <c r="H16" s="91"/>
    </row>
    <row r="17" spans="1:8" x14ac:dyDescent="0.25">
      <c r="A17" s="8">
        <v>15</v>
      </c>
      <c r="B17" s="7" t="s">
        <v>299</v>
      </c>
      <c r="C17" s="20">
        <v>94</v>
      </c>
      <c r="D17" s="22">
        <v>15.5</v>
      </c>
      <c r="E17" s="22" t="s">
        <v>674</v>
      </c>
      <c r="F17" s="91"/>
      <c r="G17" s="91"/>
      <c r="H17" s="91"/>
    </row>
    <row r="18" spans="1:8" x14ac:dyDescent="0.25">
      <c r="A18" s="8">
        <v>16</v>
      </c>
      <c r="B18" s="7" t="s">
        <v>300</v>
      </c>
      <c r="C18" s="20">
        <v>88</v>
      </c>
      <c r="D18" s="22">
        <v>15.299999999999999</v>
      </c>
      <c r="E18" s="22" t="s">
        <v>675</v>
      </c>
      <c r="F18" s="91"/>
      <c r="G18" s="91"/>
      <c r="H18" s="91"/>
    </row>
    <row r="19" spans="1:8" x14ac:dyDescent="0.25">
      <c r="A19" s="8">
        <v>17</v>
      </c>
      <c r="B19" s="7" t="s">
        <v>301</v>
      </c>
      <c r="C19" s="20">
        <v>89</v>
      </c>
      <c r="D19" s="22">
        <v>16.2</v>
      </c>
      <c r="E19" s="22" t="s">
        <v>664</v>
      </c>
      <c r="F19" s="91"/>
      <c r="G19" s="91"/>
      <c r="H19" s="91"/>
    </row>
    <row r="20" spans="1:8" x14ac:dyDescent="0.25">
      <c r="A20" s="8">
        <v>18</v>
      </c>
      <c r="B20" s="7" t="s">
        <v>302</v>
      </c>
      <c r="C20" s="20">
        <v>209</v>
      </c>
      <c r="D20" s="22">
        <v>16.8</v>
      </c>
      <c r="E20" s="22" t="s">
        <v>676</v>
      </c>
      <c r="F20" s="91"/>
      <c r="G20" s="91"/>
      <c r="H20" s="91"/>
    </row>
    <row r="21" spans="1:8" x14ac:dyDescent="0.25">
      <c r="A21" s="8">
        <v>19</v>
      </c>
      <c r="B21" s="7" t="s">
        <v>303</v>
      </c>
      <c r="C21" s="20">
        <v>12</v>
      </c>
      <c r="D21" s="35" t="s">
        <v>110</v>
      </c>
      <c r="E21" s="22" t="s">
        <v>110</v>
      </c>
      <c r="F21" s="91"/>
      <c r="G21" s="91"/>
      <c r="H21" s="91"/>
    </row>
    <row r="22" spans="1:8" x14ac:dyDescent="0.25">
      <c r="A22" s="8">
        <v>20</v>
      </c>
      <c r="B22" s="7" t="s">
        <v>304</v>
      </c>
      <c r="C22" s="20">
        <v>233</v>
      </c>
      <c r="D22" s="22">
        <v>14.8</v>
      </c>
      <c r="E22" s="22" t="s">
        <v>677</v>
      </c>
      <c r="F22" s="91"/>
      <c r="G22" s="91"/>
      <c r="H22" s="91"/>
    </row>
    <row r="23" spans="1:8" x14ac:dyDescent="0.25">
      <c r="A23" s="8">
        <v>21</v>
      </c>
      <c r="B23" s="7" t="s">
        <v>305</v>
      </c>
      <c r="C23" s="20">
        <v>23</v>
      </c>
      <c r="D23" s="22">
        <v>15.2</v>
      </c>
      <c r="E23" s="22" t="s">
        <v>678</v>
      </c>
      <c r="F23" s="91"/>
      <c r="G23" s="91"/>
      <c r="H23" s="91"/>
    </row>
    <row r="24" spans="1:8" x14ac:dyDescent="0.25">
      <c r="A24" s="8">
        <v>22</v>
      </c>
      <c r="B24" s="7" t="s">
        <v>306</v>
      </c>
      <c r="C24" s="20">
        <v>116</v>
      </c>
      <c r="D24" s="22">
        <v>14.3</v>
      </c>
      <c r="E24" s="22" t="s">
        <v>679</v>
      </c>
      <c r="F24" s="91"/>
      <c r="G24" s="91"/>
      <c r="H24" s="91"/>
    </row>
    <row r="25" spans="1:8" x14ac:dyDescent="0.25">
      <c r="A25" s="8">
        <v>23</v>
      </c>
      <c r="B25" s="7" t="s">
        <v>307</v>
      </c>
      <c r="C25" s="20">
        <v>95</v>
      </c>
      <c r="D25" s="22">
        <v>17.600000000000001</v>
      </c>
      <c r="E25" s="22" t="s">
        <v>680</v>
      </c>
      <c r="F25" s="91"/>
      <c r="G25" s="91"/>
      <c r="H25" s="91"/>
    </row>
    <row r="26" spans="1:8" x14ac:dyDescent="0.25">
      <c r="A26" s="8">
        <v>24</v>
      </c>
      <c r="B26" s="7" t="s">
        <v>308</v>
      </c>
      <c r="C26" s="20">
        <v>58</v>
      </c>
      <c r="D26" s="22">
        <v>17.3</v>
      </c>
      <c r="E26" s="22" t="s">
        <v>681</v>
      </c>
      <c r="F26" s="91"/>
      <c r="G26" s="91"/>
      <c r="H26" s="91"/>
    </row>
    <row r="27" spans="1:8" x14ac:dyDescent="0.25">
      <c r="A27" s="8">
        <v>25</v>
      </c>
      <c r="B27" s="7" t="s">
        <v>309</v>
      </c>
      <c r="C27" s="20">
        <v>55</v>
      </c>
      <c r="D27" s="22">
        <v>16.899999999999999</v>
      </c>
      <c r="E27" s="22" t="s">
        <v>682</v>
      </c>
      <c r="F27" s="91"/>
      <c r="G27" s="91"/>
      <c r="H27" s="91"/>
    </row>
    <row r="28" spans="1:8" x14ac:dyDescent="0.25">
      <c r="A28" s="8">
        <v>26</v>
      </c>
      <c r="B28" s="7" t="s">
        <v>310</v>
      </c>
      <c r="C28" s="20">
        <v>21</v>
      </c>
      <c r="D28" s="35">
        <v>15.499999999999998</v>
      </c>
      <c r="E28" s="22" t="s">
        <v>683</v>
      </c>
      <c r="F28" s="91"/>
      <c r="G28" s="91"/>
      <c r="H28" s="91"/>
    </row>
    <row r="29" spans="1:8" x14ac:dyDescent="0.25">
      <c r="A29" s="8">
        <v>27</v>
      </c>
      <c r="B29" s="7" t="s">
        <v>311</v>
      </c>
      <c r="C29" s="20">
        <v>40</v>
      </c>
      <c r="D29" s="22">
        <v>14.3</v>
      </c>
      <c r="E29" s="22" t="s">
        <v>684</v>
      </c>
      <c r="F29" s="91"/>
      <c r="G29" s="91"/>
      <c r="H29" s="91"/>
    </row>
    <row r="30" spans="1:8" x14ac:dyDescent="0.25">
      <c r="A30" s="8">
        <v>28</v>
      </c>
      <c r="B30" s="7" t="s">
        <v>312</v>
      </c>
      <c r="C30" s="20">
        <v>164</v>
      </c>
      <c r="D30" s="22">
        <v>16.399999999999999</v>
      </c>
      <c r="E30" s="22" t="s">
        <v>685</v>
      </c>
      <c r="F30" s="91"/>
      <c r="G30" s="91"/>
      <c r="H30" s="91"/>
    </row>
    <row r="31" spans="1:8" x14ac:dyDescent="0.25">
      <c r="A31" s="8">
        <v>29</v>
      </c>
      <c r="B31" s="7" t="s">
        <v>313</v>
      </c>
      <c r="C31" s="20">
        <v>36</v>
      </c>
      <c r="D31" s="22">
        <v>8.6999999999999993</v>
      </c>
      <c r="E31" s="22" t="s">
        <v>686</v>
      </c>
      <c r="F31" s="91"/>
      <c r="G31" s="91"/>
      <c r="H31" s="91"/>
    </row>
    <row r="32" spans="1:8" x14ac:dyDescent="0.25">
      <c r="A32" s="8">
        <v>30</v>
      </c>
      <c r="B32" s="7" t="s">
        <v>314</v>
      </c>
      <c r="C32" s="20">
        <v>344</v>
      </c>
      <c r="D32" s="22">
        <v>19</v>
      </c>
      <c r="E32" s="22" t="s">
        <v>259</v>
      </c>
      <c r="F32" s="91"/>
      <c r="G32" s="91"/>
      <c r="H32" s="91"/>
    </row>
    <row r="33" spans="1:8" x14ac:dyDescent="0.25">
      <c r="A33" s="8">
        <v>31</v>
      </c>
      <c r="B33" s="7" t="s">
        <v>315</v>
      </c>
      <c r="C33" s="20">
        <v>38</v>
      </c>
      <c r="D33" s="22">
        <v>11.399999999999999</v>
      </c>
      <c r="E33" s="22" t="s">
        <v>687</v>
      </c>
      <c r="F33" s="91"/>
      <c r="G33" s="91"/>
      <c r="H33" s="91"/>
    </row>
    <row r="34" spans="1:8" x14ac:dyDescent="0.25">
      <c r="A34" s="8">
        <v>32</v>
      </c>
      <c r="B34" s="7" t="s">
        <v>316</v>
      </c>
      <c r="C34" s="20">
        <v>199</v>
      </c>
      <c r="D34" s="22">
        <v>12.4</v>
      </c>
      <c r="E34" s="22" t="s">
        <v>255</v>
      </c>
      <c r="F34" s="91"/>
      <c r="G34" s="91"/>
      <c r="H34" s="91"/>
    </row>
    <row r="35" spans="1:8" x14ac:dyDescent="0.25">
      <c r="A35" s="8">
        <v>33</v>
      </c>
      <c r="B35" s="7" t="s">
        <v>317</v>
      </c>
      <c r="C35" s="20">
        <v>35</v>
      </c>
      <c r="D35" s="22">
        <v>16.7</v>
      </c>
      <c r="E35" s="22" t="s">
        <v>688</v>
      </c>
      <c r="F35" s="91"/>
      <c r="G35" s="91"/>
      <c r="H35" s="91"/>
    </row>
    <row r="36" spans="1:8" x14ac:dyDescent="0.25">
      <c r="A36" s="8">
        <v>34</v>
      </c>
      <c r="B36" s="7" t="s">
        <v>318</v>
      </c>
      <c r="C36" s="20">
        <v>53</v>
      </c>
      <c r="D36" s="22">
        <v>14.700000000000001</v>
      </c>
      <c r="E36" s="22" t="s">
        <v>689</v>
      </c>
      <c r="F36" s="91"/>
      <c r="G36" s="91"/>
      <c r="H36" s="91"/>
    </row>
    <row r="37" spans="1:8" x14ac:dyDescent="0.25">
      <c r="A37" s="8">
        <v>35</v>
      </c>
      <c r="B37" s="7" t="s">
        <v>319</v>
      </c>
      <c r="C37" s="20">
        <v>71</v>
      </c>
      <c r="D37" s="22">
        <v>13.9</v>
      </c>
      <c r="E37" s="22" t="s">
        <v>690</v>
      </c>
      <c r="F37" s="91"/>
      <c r="G37" s="91"/>
      <c r="H37" s="91"/>
    </row>
    <row r="38" spans="1:8" x14ac:dyDescent="0.25">
      <c r="A38" s="8">
        <v>36</v>
      </c>
      <c r="B38" s="7" t="s">
        <v>320</v>
      </c>
      <c r="C38" s="20">
        <v>205</v>
      </c>
      <c r="D38" s="22">
        <v>15.200000000000001</v>
      </c>
      <c r="E38" s="22" t="s">
        <v>691</v>
      </c>
      <c r="F38" s="91"/>
      <c r="G38" s="91"/>
      <c r="H38" s="91"/>
    </row>
    <row r="39" spans="1:8" x14ac:dyDescent="0.25">
      <c r="A39" s="8">
        <v>37</v>
      </c>
      <c r="B39" s="7" t="s">
        <v>321</v>
      </c>
      <c r="C39" s="20">
        <v>299</v>
      </c>
      <c r="D39" s="22">
        <v>16.5</v>
      </c>
      <c r="E39" s="22" t="s">
        <v>692</v>
      </c>
      <c r="F39" s="91"/>
      <c r="G39" s="91"/>
      <c r="H39" s="91"/>
    </row>
    <row r="40" spans="1:8" x14ac:dyDescent="0.25">
      <c r="A40" s="8">
        <v>38</v>
      </c>
      <c r="B40" s="7" t="s">
        <v>322</v>
      </c>
      <c r="C40" s="20">
        <v>162</v>
      </c>
      <c r="D40" s="22">
        <v>21.1</v>
      </c>
      <c r="E40" s="22" t="s">
        <v>693</v>
      </c>
      <c r="F40" s="91"/>
      <c r="G40" s="91"/>
      <c r="H40" s="91"/>
    </row>
    <row r="41" spans="1:8" x14ac:dyDescent="0.25">
      <c r="A41" s="8">
        <v>39</v>
      </c>
      <c r="B41" s="7" t="s">
        <v>323</v>
      </c>
      <c r="C41" s="20">
        <v>43</v>
      </c>
      <c r="D41" s="22">
        <v>17.2</v>
      </c>
      <c r="E41" s="22" t="s">
        <v>694</v>
      </c>
      <c r="F41" s="91"/>
      <c r="G41" s="91"/>
      <c r="H41" s="91"/>
    </row>
    <row r="42" spans="1:8" x14ac:dyDescent="0.25">
      <c r="A42" s="8">
        <v>40</v>
      </c>
      <c r="B42" s="7" t="s">
        <v>324</v>
      </c>
      <c r="C42" s="20">
        <v>9</v>
      </c>
      <c r="D42" s="35" t="s">
        <v>110</v>
      </c>
      <c r="E42" s="22" t="s">
        <v>110</v>
      </c>
      <c r="F42" s="91"/>
      <c r="G42" s="91"/>
      <c r="H42" s="91"/>
    </row>
    <row r="43" spans="1:8" x14ac:dyDescent="0.25">
      <c r="A43" s="8">
        <v>41</v>
      </c>
      <c r="B43" s="7" t="s">
        <v>325</v>
      </c>
      <c r="C43" s="20">
        <v>2045</v>
      </c>
      <c r="D43" s="22">
        <v>20.299999999999997</v>
      </c>
      <c r="E43" s="22" t="s">
        <v>695</v>
      </c>
      <c r="F43" s="91"/>
      <c r="G43" s="91"/>
      <c r="H43" s="91"/>
    </row>
    <row r="44" spans="1:8" x14ac:dyDescent="0.25">
      <c r="A44" s="8">
        <v>42</v>
      </c>
      <c r="B44" s="7" t="s">
        <v>326</v>
      </c>
      <c r="C44" s="20">
        <v>87</v>
      </c>
      <c r="D44" s="22">
        <v>14.5</v>
      </c>
      <c r="E44" s="22" t="s">
        <v>696</v>
      </c>
      <c r="F44" s="91"/>
      <c r="G44" s="91"/>
      <c r="H44" s="91"/>
    </row>
    <row r="45" spans="1:8" x14ac:dyDescent="0.25">
      <c r="A45" s="8">
        <v>43</v>
      </c>
      <c r="B45" s="7" t="s">
        <v>327</v>
      </c>
      <c r="C45" s="20">
        <v>83</v>
      </c>
      <c r="D45" s="22">
        <v>16.399999999999999</v>
      </c>
      <c r="E45" s="22" t="s">
        <v>685</v>
      </c>
      <c r="F45" s="91"/>
      <c r="G45" s="91"/>
      <c r="H45" s="91"/>
    </row>
    <row r="46" spans="1:8" x14ac:dyDescent="0.25">
      <c r="A46" s="8">
        <v>44</v>
      </c>
      <c r="B46" s="7" t="s">
        <v>328</v>
      </c>
      <c r="C46" s="20">
        <v>98</v>
      </c>
      <c r="D46" s="22">
        <v>13.7</v>
      </c>
      <c r="E46" s="22" t="s">
        <v>697</v>
      </c>
      <c r="F46" s="91"/>
      <c r="G46" s="91"/>
      <c r="H46" s="91"/>
    </row>
    <row r="47" spans="1:8" x14ac:dyDescent="0.25">
      <c r="A47" s="8">
        <v>45</v>
      </c>
      <c r="B47" s="7" t="s">
        <v>329</v>
      </c>
      <c r="C47" s="20">
        <v>331</v>
      </c>
      <c r="D47" s="22">
        <v>15.700000000000001</v>
      </c>
      <c r="E47" s="22" t="s">
        <v>698</v>
      </c>
      <c r="F47" s="91"/>
      <c r="G47" s="91"/>
      <c r="H47" s="91"/>
    </row>
    <row r="48" spans="1:8" x14ac:dyDescent="0.25">
      <c r="A48" s="8">
        <v>46</v>
      </c>
      <c r="B48" s="7" t="s">
        <v>330</v>
      </c>
      <c r="C48" s="20">
        <v>209</v>
      </c>
      <c r="D48" s="22">
        <v>14.9</v>
      </c>
      <c r="E48" s="22" t="s">
        <v>264</v>
      </c>
      <c r="F48" s="91"/>
      <c r="G48" s="91"/>
      <c r="H48" s="91"/>
    </row>
    <row r="49" spans="1:8" x14ac:dyDescent="0.25">
      <c r="A49" s="8">
        <v>47</v>
      </c>
      <c r="B49" s="7" t="s">
        <v>331</v>
      </c>
      <c r="C49" s="20">
        <v>21</v>
      </c>
      <c r="D49" s="22">
        <v>17.5</v>
      </c>
      <c r="E49" s="22" t="s">
        <v>254</v>
      </c>
      <c r="F49" s="91"/>
      <c r="G49" s="91"/>
      <c r="H49" s="91"/>
    </row>
    <row r="50" spans="1:8" x14ac:dyDescent="0.25">
      <c r="A50" s="8">
        <v>48</v>
      </c>
      <c r="B50" s="7" t="s">
        <v>332</v>
      </c>
      <c r="C50" s="20">
        <v>63</v>
      </c>
      <c r="D50" s="22">
        <v>15.200000000000001</v>
      </c>
      <c r="E50" s="22" t="s">
        <v>699</v>
      </c>
      <c r="F50" s="91"/>
      <c r="G50" s="91"/>
      <c r="H50" s="91"/>
    </row>
    <row r="51" spans="1:8" x14ac:dyDescent="0.25">
      <c r="A51" s="8">
        <v>49</v>
      </c>
      <c r="B51" s="7" t="s">
        <v>333</v>
      </c>
      <c r="C51" s="20">
        <v>93</v>
      </c>
      <c r="D51" s="22">
        <v>14.3</v>
      </c>
      <c r="E51" s="22" t="s">
        <v>700</v>
      </c>
      <c r="F51" s="91"/>
      <c r="G51" s="91"/>
      <c r="H51" s="91"/>
    </row>
    <row r="52" spans="1:8" x14ac:dyDescent="0.25">
      <c r="A52" s="8">
        <v>50</v>
      </c>
      <c r="B52" s="7" t="s">
        <v>334</v>
      </c>
      <c r="C52" s="20">
        <v>112</v>
      </c>
      <c r="D52" s="22">
        <v>12.5</v>
      </c>
      <c r="E52" s="22" t="s">
        <v>701</v>
      </c>
      <c r="F52" s="91"/>
      <c r="G52" s="91"/>
      <c r="H52" s="91"/>
    </row>
    <row r="53" spans="1:8" x14ac:dyDescent="0.25">
      <c r="A53" s="8">
        <v>51</v>
      </c>
      <c r="B53" s="7" t="s">
        <v>335</v>
      </c>
      <c r="C53" s="20">
        <v>61</v>
      </c>
      <c r="D53" s="22">
        <v>22.700000000000003</v>
      </c>
      <c r="E53" s="22" t="s">
        <v>702</v>
      </c>
      <c r="F53" s="91"/>
      <c r="G53" s="91"/>
      <c r="H53" s="91"/>
    </row>
    <row r="54" spans="1:8" x14ac:dyDescent="0.25">
      <c r="A54" s="8">
        <v>52</v>
      </c>
      <c r="B54" s="7" t="s">
        <v>336</v>
      </c>
      <c r="C54" s="20">
        <v>434</v>
      </c>
      <c r="D54" s="22">
        <v>17.600000000000001</v>
      </c>
      <c r="E54" s="22" t="s">
        <v>703</v>
      </c>
      <c r="F54" s="91"/>
      <c r="G54" s="91"/>
      <c r="H54" s="91"/>
    </row>
    <row r="55" spans="1:8" x14ac:dyDescent="0.25">
      <c r="A55" s="8">
        <v>53</v>
      </c>
      <c r="B55" s="7" t="s">
        <v>337</v>
      </c>
      <c r="C55" s="20">
        <v>43</v>
      </c>
      <c r="D55" s="22">
        <v>13.8</v>
      </c>
      <c r="E55" s="22" t="s">
        <v>704</v>
      </c>
      <c r="F55" s="91"/>
      <c r="G55" s="91"/>
      <c r="H55" s="91"/>
    </row>
    <row r="56" spans="1:8" x14ac:dyDescent="0.25">
      <c r="A56" s="8">
        <v>54</v>
      </c>
      <c r="B56" s="7" t="s">
        <v>338</v>
      </c>
      <c r="C56" s="20">
        <v>365</v>
      </c>
      <c r="D56" s="22">
        <v>17.8</v>
      </c>
      <c r="E56" s="22" t="s">
        <v>271</v>
      </c>
      <c r="F56" s="91"/>
      <c r="G56" s="91"/>
      <c r="H56" s="91"/>
    </row>
    <row r="57" spans="1:8" x14ac:dyDescent="0.25">
      <c r="A57" s="8">
        <v>55</v>
      </c>
      <c r="B57" s="7" t="s">
        <v>339</v>
      </c>
      <c r="C57" s="20">
        <v>38</v>
      </c>
      <c r="D57" s="22">
        <v>13.5</v>
      </c>
      <c r="E57" s="22" t="s">
        <v>705</v>
      </c>
      <c r="F57" s="91"/>
      <c r="G57" s="91"/>
      <c r="H57" s="91"/>
    </row>
    <row r="58" spans="1:8" x14ac:dyDescent="0.25">
      <c r="A58" s="8">
        <v>56</v>
      </c>
      <c r="B58" s="7" t="s">
        <v>340</v>
      </c>
      <c r="C58" s="20">
        <v>121</v>
      </c>
      <c r="D58" s="22">
        <v>14.100000000000001</v>
      </c>
      <c r="E58" s="22" t="s">
        <v>256</v>
      </c>
      <c r="F58" s="91"/>
      <c r="G58" s="91"/>
      <c r="H58" s="91"/>
    </row>
    <row r="59" spans="1:8" x14ac:dyDescent="0.25">
      <c r="A59" s="8">
        <v>57</v>
      </c>
      <c r="B59" s="7" t="s">
        <v>341</v>
      </c>
      <c r="C59" s="20">
        <v>141</v>
      </c>
      <c r="D59" s="22">
        <v>15.6</v>
      </c>
      <c r="E59" s="22" t="s">
        <v>706</v>
      </c>
      <c r="F59" s="91"/>
      <c r="G59" s="91"/>
      <c r="H59" s="91"/>
    </row>
    <row r="60" spans="1:8" x14ac:dyDescent="0.25">
      <c r="A60" s="8">
        <v>58</v>
      </c>
      <c r="B60" s="7" t="s">
        <v>342</v>
      </c>
      <c r="C60" s="20">
        <v>54</v>
      </c>
      <c r="D60" s="22">
        <v>20.2</v>
      </c>
      <c r="E60" s="22" t="s">
        <v>707</v>
      </c>
      <c r="F60" s="91"/>
      <c r="G60" s="91"/>
      <c r="H60" s="91"/>
    </row>
    <row r="61" spans="1:8" x14ac:dyDescent="0.25">
      <c r="A61" s="8">
        <v>59</v>
      </c>
      <c r="B61" s="7" t="s">
        <v>343</v>
      </c>
      <c r="C61" s="20">
        <v>91</v>
      </c>
      <c r="D61" s="22">
        <v>13.8</v>
      </c>
      <c r="E61" s="22" t="s">
        <v>708</v>
      </c>
      <c r="F61" s="91"/>
      <c r="G61" s="91"/>
      <c r="H61" s="91"/>
    </row>
    <row r="62" spans="1:8" x14ac:dyDescent="0.25">
      <c r="A62" s="8">
        <v>60</v>
      </c>
      <c r="B62" s="7" t="s">
        <v>344</v>
      </c>
      <c r="C62" s="20">
        <v>299</v>
      </c>
      <c r="D62" s="22">
        <v>18.2</v>
      </c>
      <c r="E62" s="22" t="s">
        <v>709</v>
      </c>
      <c r="F62" s="91"/>
      <c r="G62" s="91"/>
      <c r="H62" s="91"/>
    </row>
    <row r="63" spans="1:8" x14ac:dyDescent="0.25">
      <c r="A63" s="8">
        <v>61</v>
      </c>
      <c r="B63" s="7" t="s">
        <v>345</v>
      </c>
      <c r="C63" s="20">
        <v>52</v>
      </c>
      <c r="D63" s="22">
        <v>16</v>
      </c>
      <c r="E63" s="22" t="s">
        <v>710</v>
      </c>
      <c r="F63" s="91"/>
      <c r="G63" s="91"/>
      <c r="H63" s="91"/>
    </row>
    <row r="64" spans="1:8" x14ac:dyDescent="0.25">
      <c r="A64" s="8">
        <v>62</v>
      </c>
      <c r="B64" s="7" t="s">
        <v>346</v>
      </c>
      <c r="C64" s="20">
        <v>69</v>
      </c>
      <c r="D64" s="22">
        <v>16.5</v>
      </c>
      <c r="E64" s="22" t="s">
        <v>711</v>
      </c>
      <c r="F64" s="91"/>
      <c r="G64" s="91"/>
      <c r="H64" s="91"/>
    </row>
    <row r="65" spans="1:8" x14ac:dyDescent="0.25">
      <c r="A65" s="8">
        <v>63</v>
      </c>
      <c r="B65" s="7" t="s">
        <v>347</v>
      </c>
      <c r="C65" s="20">
        <v>69</v>
      </c>
      <c r="D65" s="22">
        <v>15.000000000000002</v>
      </c>
      <c r="E65" s="22" t="s">
        <v>712</v>
      </c>
      <c r="F65" s="91"/>
      <c r="G65" s="91"/>
      <c r="H65" s="91"/>
    </row>
    <row r="66" spans="1:8" x14ac:dyDescent="0.25">
      <c r="A66" s="8">
        <v>64</v>
      </c>
      <c r="B66" s="7" t="s">
        <v>348</v>
      </c>
      <c r="C66" s="20">
        <v>79</v>
      </c>
      <c r="D66" s="22">
        <v>19.600000000000001</v>
      </c>
      <c r="E66" s="22" t="s">
        <v>713</v>
      </c>
      <c r="F66" s="91"/>
      <c r="G66" s="91"/>
      <c r="H66" s="91"/>
    </row>
    <row r="67" spans="1:8" x14ac:dyDescent="0.25">
      <c r="A67" s="8">
        <v>65</v>
      </c>
      <c r="B67" s="7" t="s">
        <v>349</v>
      </c>
      <c r="C67" s="20">
        <v>227</v>
      </c>
      <c r="D67" s="22">
        <v>16.5</v>
      </c>
      <c r="E67" s="22" t="s">
        <v>714</v>
      </c>
      <c r="F67" s="91"/>
      <c r="G67" s="91"/>
      <c r="H67" s="91"/>
    </row>
    <row r="68" spans="1:8" x14ac:dyDescent="0.25">
      <c r="A68" s="8">
        <v>66</v>
      </c>
      <c r="B68" s="7" t="s">
        <v>350</v>
      </c>
      <c r="C68" s="20">
        <v>50</v>
      </c>
      <c r="D68" s="22">
        <v>17.399999999999999</v>
      </c>
      <c r="E68" s="22" t="s">
        <v>715</v>
      </c>
      <c r="F68" s="91"/>
      <c r="G68" s="91"/>
      <c r="H68" s="91"/>
    </row>
    <row r="69" spans="1:8" x14ac:dyDescent="0.25">
      <c r="A69" s="8">
        <v>67</v>
      </c>
      <c r="B69" s="7" t="s">
        <v>351</v>
      </c>
      <c r="C69" s="20">
        <v>281</v>
      </c>
      <c r="D69" s="22">
        <v>15.099999999999998</v>
      </c>
      <c r="E69" s="22" t="s">
        <v>261</v>
      </c>
      <c r="F69" s="91"/>
      <c r="G69" s="91"/>
      <c r="H69" s="91"/>
    </row>
    <row r="70" spans="1:8" x14ac:dyDescent="0.25">
      <c r="A70" s="8">
        <v>68</v>
      </c>
      <c r="B70" s="7" t="s">
        <v>352</v>
      </c>
      <c r="C70" s="20">
        <v>741</v>
      </c>
      <c r="D70" s="22">
        <v>12.2</v>
      </c>
      <c r="E70" s="22" t="s">
        <v>716</v>
      </c>
      <c r="F70" s="91"/>
      <c r="G70" s="91"/>
      <c r="H70" s="91"/>
    </row>
    <row r="71" spans="1:8" x14ac:dyDescent="0.25">
      <c r="A71" s="8">
        <v>69</v>
      </c>
      <c r="B71" s="7" t="s">
        <v>353</v>
      </c>
      <c r="C71" s="20">
        <v>139</v>
      </c>
      <c r="D71" s="22">
        <v>13.3</v>
      </c>
      <c r="E71" s="22" t="s">
        <v>670</v>
      </c>
      <c r="F71" s="91"/>
      <c r="G71" s="91"/>
      <c r="H71" s="91"/>
    </row>
    <row r="72" spans="1:8" x14ac:dyDescent="0.25">
      <c r="A72" s="8">
        <v>70</v>
      </c>
      <c r="B72" s="7" t="s">
        <v>354</v>
      </c>
      <c r="C72" s="20">
        <v>92</v>
      </c>
      <c r="D72" s="22">
        <v>22.4</v>
      </c>
      <c r="E72" s="22" t="s">
        <v>717</v>
      </c>
      <c r="F72" s="91"/>
      <c r="G72" s="91"/>
      <c r="H72" s="91"/>
    </row>
    <row r="73" spans="1:8" x14ac:dyDescent="0.25">
      <c r="A73" s="8">
        <v>71</v>
      </c>
      <c r="B73" s="7" t="s">
        <v>355</v>
      </c>
      <c r="C73" s="20">
        <v>275</v>
      </c>
      <c r="D73" s="22">
        <v>12.3</v>
      </c>
      <c r="E73" s="22" t="s">
        <v>718</v>
      </c>
      <c r="F73" s="91"/>
      <c r="G73" s="91"/>
      <c r="H73" s="91"/>
    </row>
    <row r="74" spans="1:8" x14ac:dyDescent="0.25">
      <c r="A74" s="8">
        <v>72</v>
      </c>
      <c r="B74" s="7" t="s">
        <v>356</v>
      </c>
      <c r="C74" s="20">
        <v>161</v>
      </c>
      <c r="D74" s="22">
        <v>13.1</v>
      </c>
      <c r="E74" s="22" t="s">
        <v>719</v>
      </c>
      <c r="F74" s="91"/>
      <c r="G74" s="91"/>
      <c r="H74" s="91"/>
    </row>
    <row r="75" spans="1:8" ht="35.25" customHeight="1" x14ac:dyDescent="0.25">
      <c r="A75" s="322" t="s">
        <v>167</v>
      </c>
      <c r="B75" s="322"/>
      <c r="C75" s="322"/>
      <c r="D75" s="322"/>
      <c r="E75" s="322"/>
      <c r="F75" s="91"/>
      <c r="G75" s="91"/>
      <c r="H75" s="91"/>
    </row>
  </sheetData>
  <mergeCells count="2">
    <mergeCell ref="A1:E1"/>
    <mergeCell ref="A75:E75"/>
  </mergeCells>
  <conditionalFormatting sqref="C3:C74">
    <cfRule type="cellIs" dxfId="1" priority="1" operator="lessThan">
      <formula>5</formula>
    </cfRule>
  </conditionalFormatting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="110" zoomScaleNormal="110" workbookViewId="0">
      <pane ySplit="2" topLeftCell="A3" activePane="bottomLeft" state="frozen"/>
      <selection sqref="A1:E1"/>
      <selection pane="bottomLeft" sqref="A1:E24"/>
    </sheetView>
  </sheetViews>
  <sheetFormatPr defaultColWidth="8.85546875" defaultRowHeight="15" x14ac:dyDescent="0.25"/>
  <cols>
    <col min="1" max="1" width="32.28515625" style="5" customWidth="1"/>
    <col min="2" max="2" width="8.85546875" style="5"/>
    <col min="3" max="3" width="10.28515625" style="5" customWidth="1"/>
    <col min="4" max="4" width="19.42578125" style="5" customWidth="1"/>
    <col min="5" max="5" width="19.7109375" style="5" customWidth="1"/>
    <col min="6" max="6" width="10.7109375" customWidth="1"/>
    <col min="7" max="16384" width="8.85546875" style="5"/>
  </cols>
  <sheetData>
    <row r="1" spans="1:10" ht="15.75" x14ac:dyDescent="0.25">
      <c r="A1" s="284" t="s">
        <v>659</v>
      </c>
      <c r="B1" s="284"/>
      <c r="C1" s="284"/>
      <c r="D1" s="284"/>
      <c r="E1" s="284"/>
    </row>
    <row r="2" spans="1:10" ht="43.15" customHeight="1" x14ac:dyDescent="0.25">
      <c r="A2" s="148" t="s">
        <v>21</v>
      </c>
      <c r="B2" s="148" t="s">
        <v>106</v>
      </c>
      <c r="C2" s="148" t="s">
        <v>41</v>
      </c>
      <c r="D2" s="148" t="s">
        <v>182</v>
      </c>
      <c r="E2" s="148" t="s">
        <v>23</v>
      </c>
    </row>
    <row r="3" spans="1:10" ht="14.45" customHeight="1" x14ac:dyDescent="0.25">
      <c r="A3" s="357" t="s">
        <v>180</v>
      </c>
      <c r="B3" s="357"/>
      <c r="C3" s="357"/>
      <c r="D3" s="357"/>
      <c r="E3" s="357"/>
    </row>
    <row r="4" spans="1:10" ht="14.45" customHeight="1" x14ac:dyDescent="0.25">
      <c r="A4" s="149" t="s">
        <v>24</v>
      </c>
      <c r="B4" s="80">
        <v>6</v>
      </c>
      <c r="C4" s="230">
        <f>B4/SUM($B$4:$B$8)</f>
        <v>5.2383446830801469E-4</v>
      </c>
      <c r="D4" s="231">
        <v>1.8</v>
      </c>
      <c r="E4" s="80" t="s">
        <v>357</v>
      </c>
      <c r="J4" s="55"/>
    </row>
    <row r="5" spans="1:10" ht="14.45" customHeight="1" x14ac:dyDescent="0.25">
      <c r="A5" s="149" t="s">
        <v>25</v>
      </c>
      <c r="B5" s="80">
        <v>16</v>
      </c>
      <c r="C5" s="230">
        <f t="shared" ref="C5:C8" si="0">B5/SUM($B$4:$B$8)</f>
        <v>1.396891915488039E-3</v>
      </c>
      <c r="D5" s="217">
        <v>1.7</v>
      </c>
      <c r="E5" s="232" t="s">
        <v>357</v>
      </c>
      <c r="J5" s="55"/>
    </row>
    <row r="6" spans="1:10" ht="14.45" customHeight="1" x14ac:dyDescent="0.25">
      <c r="A6" s="149" t="s">
        <v>26</v>
      </c>
      <c r="B6" s="80">
        <v>23</v>
      </c>
      <c r="C6" s="230">
        <f t="shared" si="0"/>
        <v>2.008032128514056E-3</v>
      </c>
      <c r="D6" s="217">
        <v>4.2</v>
      </c>
      <c r="E6" s="232" t="s">
        <v>357</v>
      </c>
      <c r="J6" s="55"/>
    </row>
    <row r="7" spans="1:10" ht="14.45" customHeight="1" x14ac:dyDescent="0.25">
      <c r="A7" s="149" t="s">
        <v>27</v>
      </c>
      <c r="B7" s="79">
        <v>2846</v>
      </c>
      <c r="C7" s="230">
        <f t="shared" si="0"/>
        <v>0.24847214946743496</v>
      </c>
      <c r="D7" s="217">
        <v>95.4</v>
      </c>
      <c r="E7" s="232" t="s">
        <v>357</v>
      </c>
      <c r="J7" s="55"/>
    </row>
    <row r="8" spans="1:10" ht="14.45" customHeight="1" x14ac:dyDescent="0.25">
      <c r="A8" s="149" t="s">
        <v>28</v>
      </c>
      <c r="B8" s="79">
        <v>8563</v>
      </c>
      <c r="C8" s="230">
        <f t="shared" si="0"/>
        <v>0.74759909202025498</v>
      </c>
      <c r="D8" s="217">
        <v>873.3</v>
      </c>
      <c r="E8" s="232" t="s">
        <v>357</v>
      </c>
    </row>
    <row r="9" spans="1:10" ht="14.45" customHeight="1" x14ac:dyDescent="0.25">
      <c r="A9" s="357" t="s">
        <v>107</v>
      </c>
      <c r="B9" s="357"/>
      <c r="C9" s="357"/>
      <c r="D9" s="357"/>
      <c r="E9" s="357"/>
    </row>
    <row r="10" spans="1:10" x14ac:dyDescent="0.25">
      <c r="A10" s="149" t="s">
        <v>30</v>
      </c>
      <c r="B10" s="79">
        <v>5414</v>
      </c>
      <c r="C10" s="233">
        <f>B10/SUM($B$10:$B$11)</f>
        <v>0.47267330190326523</v>
      </c>
      <c r="D10" s="232">
        <v>186.3</v>
      </c>
      <c r="E10" s="232">
        <v>132</v>
      </c>
      <c r="G10" s="53"/>
    </row>
    <row r="11" spans="1:10" x14ac:dyDescent="0.25">
      <c r="A11" s="149" t="s">
        <v>31</v>
      </c>
      <c r="B11" s="79">
        <v>6040</v>
      </c>
      <c r="C11" s="233">
        <f>B11/SUM($B$10:$B$11)</f>
        <v>0.52732669809673471</v>
      </c>
      <c r="D11" s="232">
        <v>210.1</v>
      </c>
      <c r="E11" s="232">
        <v>179.1</v>
      </c>
    </row>
    <row r="12" spans="1:10" ht="14.45" customHeight="1" x14ac:dyDescent="0.25">
      <c r="A12" s="357" t="s">
        <v>108</v>
      </c>
      <c r="B12" s="357"/>
      <c r="C12" s="357"/>
      <c r="D12" s="357"/>
      <c r="E12" s="357"/>
      <c r="I12" s="53"/>
    </row>
    <row r="13" spans="1:10" x14ac:dyDescent="0.25">
      <c r="A13" s="149" t="s">
        <v>34</v>
      </c>
      <c r="B13" s="80">
        <v>182</v>
      </c>
      <c r="C13" s="233">
        <f>B13/SUM($B$13:$B$17)</f>
        <v>1.5899362278326199E-2</v>
      </c>
      <c r="D13" s="232">
        <v>45.3</v>
      </c>
      <c r="E13" s="232">
        <v>107.5</v>
      </c>
    </row>
    <row r="14" spans="1:10" ht="14.45" customHeight="1" x14ac:dyDescent="0.25">
      <c r="A14" s="149" t="s">
        <v>43</v>
      </c>
      <c r="B14" s="80">
        <v>572</v>
      </c>
      <c r="C14" s="233">
        <f t="shared" ref="C14:C17" si="1">B14/SUM($B$13:$B$17)</f>
        <v>4.996942430331091E-2</v>
      </c>
      <c r="D14" s="232">
        <v>142.1</v>
      </c>
      <c r="E14" s="232">
        <v>212.4</v>
      </c>
    </row>
    <row r="15" spans="1:10" x14ac:dyDescent="0.25">
      <c r="A15" s="149" t="s">
        <v>495</v>
      </c>
      <c r="B15" s="80">
        <v>88</v>
      </c>
      <c r="C15" s="233">
        <f t="shared" si="1"/>
        <v>7.6876037389709091E-3</v>
      </c>
      <c r="D15" s="232">
        <v>48.4</v>
      </c>
      <c r="E15" s="232">
        <v>89.4</v>
      </c>
    </row>
    <row r="16" spans="1:10" x14ac:dyDescent="0.25">
      <c r="A16" s="149" t="s">
        <v>42</v>
      </c>
      <c r="B16" s="80">
        <v>90</v>
      </c>
      <c r="C16" s="233">
        <f t="shared" si="1"/>
        <v>7.8623220057657036E-3</v>
      </c>
      <c r="D16" s="232">
        <v>156.80000000000001</v>
      </c>
      <c r="E16" s="232">
        <v>193.1</v>
      </c>
    </row>
    <row r="17" spans="1:5" s="5" customFormat="1" x14ac:dyDescent="0.25">
      <c r="A17" s="149" t="s">
        <v>33</v>
      </c>
      <c r="B17" s="79">
        <v>10515</v>
      </c>
      <c r="C17" s="233">
        <f t="shared" si="1"/>
        <v>0.91858128767362623</v>
      </c>
      <c r="D17" s="232">
        <v>222</v>
      </c>
      <c r="E17" s="232">
        <v>151.1</v>
      </c>
    </row>
    <row r="18" spans="1:5" s="5" customFormat="1" ht="14.45" customHeight="1" x14ac:dyDescent="0.25">
      <c r="A18" s="357" t="s">
        <v>109</v>
      </c>
      <c r="B18" s="357"/>
      <c r="C18" s="357"/>
      <c r="D18" s="357"/>
      <c r="E18" s="357"/>
    </row>
    <row r="19" spans="1:5" s="5" customFormat="1" x14ac:dyDescent="0.25">
      <c r="A19" s="149" t="s">
        <v>36</v>
      </c>
      <c r="B19" s="79">
        <v>2521</v>
      </c>
      <c r="C19" s="233">
        <f>B19/SUM($B$19:$B$23)</f>
        <v>0.22011699991268663</v>
      </c>
      <c r="D19" s="232">
        <v>202.2</v>
      </c>
      <c r="E19" s="232">
        <v>147.5241</v>
      </c>
    </row>
    <row r="20" spans="1:5" s="5" customFormat="1" x14ac:dyDescent="0.25">
      <c r="A20" s="149" t="s">
        <v>37</v>
      </c>
      <c r="B20" s="79">
        <v>1099</v>
      </c>
      <c r="C20" s="233">
        <f t="shared" ref="C20:C23" si="2">B20/SUM($B$19:$B$23)</f>
        <v>9.595739107657382E-2</v>
      </c>
      <c r="D20" s="232">
        <v>225.8</v>
      </c>
      <c r="E20" s="232">
        <v>146.20679999999999</v>
      </c>
    </row>
    <row r="21" spans="1:5" s="5" customFormat="1" x14ac:dyDescent="0.25">
      <c r="A21" s="149" t="s">
        <v>38</v>
      </c>
      <c r="B21" s="79">
        <v>4046</v>
      </c>
      <c r="C21" s="233">
        <f t="shared" si="2"/>
        <v>0.35326988561948836</v>
      </c>
      <c r="D21" s="232">
        <v>191.1</v>
      </c>
      <c r="E21" s="232">
        <v>157.25989999999999</v>
      </c>
    </row>
    <row r="22" spans="1:5" s="5" customFormat="1" x14ac:dyDescent="0.25">
      <c r="A22" s="149" t="s">
        <v>39</v>
      </c>
      <c r="B22" s="79">
        <v>2168</v>
      </c>
      <c r="C22" s="233">
        <f t="shared" si="2"/>
        <v>0.18929538112284991</v>
      </c>
      <c r="D22" s="232">
        <v>190.2</v>
      </c>
      <c r="E22" s="232">
        <v>151.90129999999999</v>
      </c>
    </row>
    <row r="23" spans="1:5" s="5" customFormat="1" x14ac:dyDescent="0.25">
      <c r="A23" s="149" t="s">
        <v>40</v>
      </c>
      <c r="B23" s="79">
        <v>1619</v>
      </c>
      <c r="C23" s="233">
        <f t="shared" si="2"/>
        <v>0.1413603422684013</v>
      </c>
      <c r="D23" s="232">
        <v>204.6</v>
      </c>
      <c r="E23" s="232">
        <v>153.17959999999999</v>
      </c>
    </row>
    <row r="24" spans="1:5" s="5" customFormat="1" x14ac:dyDescent="0.25">
      <c r="A24" s="318" t="s">
        <v>167</v>
      </c>
      <c r="B24" s="319"/>
      <c r="C24" s="319"/>
      <c r="D24" s="319"/>
      <c r="E24" s="320"/>
    </row>
    <row r="26" spans="1:5" s="5" customFormat="1" x14ac:dyDescent="0.25">
      <c r="C26" s="17"/>
    </row>
    <row r="27" spans="1:5" s="5" customFormat="1" x14ac:dyDescent="0.25">
      <c r="B27" s="37"/>
      <c r="C27" s="19"/>
    </row>
    <row r="28" spans="1:5" s="5" customFormat="1" x14ac:dyDescent="0.25">
      <c r="B28" s="37"/>
      <c r="C28" s="19"/>
    </row>
    <row r="29" spans="1:5" s="5" customFormat="1" x14ac:dyDescent="0.25">
      <c r="B29" s="37"/>
      <c r="C29" s="19"/>
    </row>
  </sheetData>
  <sortState ref="A13:E17">
    <sortCondition ref="A13:A17"/>
  </sortState>
  <mergeCells count="6">
    <mergeCell ref="A24:E24"/>
    <mergeCell ref="A9:E9"/>
    <mergeCell ref="A12:E12"/>
    <mergeCell ref="A18:E18"/>
    <mergeCell ref="A1:E1"/>
    <mergeCell ref="A3:E3"/>
  </mergeCells>
  <pageMargins left="0.7" right="0.7" top="0.75" bottom="0.75" header="0.3" footer="0.3"/>
  <pageSetup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workbookViewId="0">
      <selection activeCell="A75" sqref="A1:E75"/>
    </sheetView>
  </sheetViews>
  <sheetFormatPr defaultColWidth="8.85546875" defaultRowHeight="15" x14ac:dyDescent="0.25"/>
  <cols>
    <col min="1" max="1" width="13.7109375" style="5" customWidth="1"/>
    <col min="2" max="2" width="20.28515625" style="5" customWidth="1"/>
    <col min="3" max="3" width="17.7109375" style="21" customWidth="1"/>
    <col min="4" max="4" width="28.42578125" style="23" customWidth="1"/>
    <col min="5" max="5" width="9.28515625" style="5" bestFit="1" customWidth="1"/>
    <col min="6" max="16384" width="8.85546875" style="5"/>
  </cols>
  <sheetData>
    <row r="1" spans="1:5" ht="15.6" customHeight="1" x14ac:dyDescent="0.25">
      <c r="A1" s="336" t="s">
        <v>904</v>
      </c>
      <c r="B1" s="337"/>
      <c r="C1" s="337"/>
      <c r="D1" s="337"/>
      <c r="E1" s="338"/>
    </row>
    <row r="2" spans="1:5" s="21" customFormat="1" x14ac:dyDescent="0.25">
      <c r="A2" s="207" t="s">
        <v>104</v>
      </c>
      <c r="B2" s="207" t="s">
        <v>358</v>
      </c>
      <c r="C2" s="207" t="s">
        <v>105</v>
      </c>
      <c r="D2" s="234" t="s">
        <v>178</v>
      </c>
      <c r="E2" s="234" t="s">
        <v>251</v>
      </c>
    </row>
    <row r="3" spans="1:5" ht="14.45" customHeight="1" x14ac:dyDescent="0.25">
      <c r="A3" s="220">
        <v>1</v>
      </c>
      <c r="B3" s="221" t="s">
        <v>285</v>
      </c>
      <c r="C3" s="222">
        <v>62</v>
      </c>
      <c r="D3" s="223">
        <v>15.1</v>
      </c>
      <c r="E3" s="223" t="s">
        <v>721</v>
      </c>
    </row>
    <row r="4" spans="1:5" x14ac:dyDescent="0.25">
      <c r="A4" s="220">
        <v>2</v>
      </c>
      <c r="B4" s="221" t="s">
        <v>286</v>
      </c>
      <c r="C4" s="222">
        <v>32</v>
      </c>
      <c r="D4" s="223">
        <v>14.6</v>
      </c>
      <c r="E4" s="223" t="s">
        <v>722</v>
      </c>
    </row>
    <row r="5" spans="1:5" x14ac:dyDescent="0.25">
      <c r="A5" s="220">
        <v>3</v>
      </c>
      <c r="B5" s="221" t="s">
        <v>287</v>
      </c>
      <c r="C5" s="222">
        <v>122</v>
      </c>
      <c r="D5" s="223">
        <v>15.9</v>
      </c>
      <c r="E5" s="223" t="s">
        <v>723</v>
      </c>
    </row>
    <row r="6" spans="1:5" x14ac:dyDescent="0.25">
      <c r="A6" s="220">
        <v>4</v>
      </c>
      <c r="B6" s="221" t="s">
        <v>288</v>
      </c>
      <c r="C6" s="222">
        <v>41</v>
      </c>
      <c r="D6" s="223">
        <v>13.399999999999999</v>
      </c>
      <c r="E6" s="223" t="s">
        <v>724</v>
      </c>
    </row>
    <row r="7" spans="1:5" x14ac:dyDescent="0.25">
      <c r="A7" s="220">
        <v>5</v>
      </c>
      <c r="B7" s="221" t="s">
        <v>289</v>
      </c>
      <c r="C7" s="222">
        <v>450</v>
      </c>
      <c r="D7" s="223">
        <v>15.3</v>
      </c>
      <c r="E7" s="223" t="s">
        <v>725</v>
      </c>
    </row>
    <row r="8" spans="1:5" x14ac:dyDescent="0.25">
      <c r="A8" s="220">
        <v>6</v>
      </c>
      <c r="B8" s="221" t="s">
        <v>290</v>
      </c>
      <c r="C8" s="222">
        <v>23</v>
      </c>
      <c r="D8" s="223">
        <v>10.399999999999999</v>
      </c>
      <c r="E8" s="223" t="s">
        <v>726</v>
      </c>
    </row>
    <row r="9" spans="1:5" x14ac:dyDescent="0.25">
      <c r="A9" s="220">
        <v>7</v>
      </c>
      <c r="B9" s="221" t="s">
        <v>291</v>
      </c>
      <c r="C9" s="222">
        <v>47</v>
      </c>
      <c r="D9" s="223">
        <v>16</v>
      </c>
      <c r="E9" s="223" t="s">
        <v>727</v>
      </c>
    </row>
    <row r="10" spans="1:5" ht="14.65" customHeight="1" x14ac:dyDescent="0.25">
      <c r="A10" s="220">
        <v>8</v>
      </c>
      <c r="B10" s="221" t="s">
        <v>292</v>
      </c>
      <c r="C10" s="222">
        <v>84</v>
      </c>
      <c r="D10" s="223">
        <v>14.5</v>
      </c>
      <c r="E10" s="223" t="s">
        <v>262</v>
      </c>
    </row>
    <row r="11" spans="1:5" ht="14.65" customHeight="1" x14ac:dyDescent="0.25">
      <c r="A11" s="220">
        <v>9</v>
      </c>
      <c r="B11" s="221" t="s">
        <v>293</v>
      </c>
      <c r="C11" s="222">
        <v>132</v>
      </c>
      <c r="D11" s="223">
        <v>15.600000000000001</v>
      </c>
      <c r="E11" s="223" t="s">
        <v>728</v>
      </c>
    </row>
    <row r="12" spans="1:5" ht="14.65" customHeight="1" x14ac:dyDescent="0.25">
      <c r="A12" s="220">
        <v>10</v>
      </c>
      <c r="B12" s="221" t="s">
        <v>294</v>
      </c>
      <c r="C12" s="222">
        <v>70</v>
      </c>
      <c r="D12" s="223">
        <v>15</v>
      </c>
      <c r="E12" s="223" t="s">
        <v>729</v>
      </c>
    </row>
    <row r="13" spans="1:5" ht="14.65" customHeight="1" x14ac:dyDescent="0.25">
      <c r="A13" s="220">
        <v>11</v>
      </c>
      <c r="B13" s="221" t="s">
        <v>295</v>
      </c>
      <c r="C13" s="222">
        <v>136</v>
      </c>
      <c r="D13" s="223">
        <v>17.2</v>
      </c>
      <c r="E13" s="223" t="s">
        <v>730</v>
      </c>
    </row>
    <row r="14" spans="1:5" x14ac:dyDescent="0.25">
      <c r="A14" s="220">
        <v>12</v>
      </c>
      <c r="B14" s="221" t="s">
        <v>296</v>
      </c>
      <c r="C14" s="222">
        <v>36</v>
      </c>
      <c r="D14" s="223">
        <v>12.999999999999998</v>
      </c>
      <c r="E14" s="223" t="s">
        <v>731</v>
      </c>
    </row>
    <row r="15" spans="1:5" x14ac:dyDescent="0.25">
      <c r="A15" s="220">
        <v>13</v>
      </c>
      <c r="B15" s="221" t="s">
        <v>297</v>
      </c>
      <c r="C15" s="222">
        <v>782</v>
      </c>
      <c r="D15" s="223">
        <v>13.9</v>
      </c>
      <c r="E15" s="223" t="s">
        <v>732</v>
      </c>
    </row>
    <row r="16" spans="1:5" x14ac:dyDescent="0.25">
      <c r="A16" s="220">
        <v>14</v>
      </c>
      <c r="B16" s="221" t="s">
        <v>298</v>
      </c>
      <c r="C16" s="222">
        <v>201</v>
      </c>
      <c r="D16" s="223">
        <v>15.1</v>
      </c>
      <c r="E16" s="223" t="s">
        <v>733</v>
      </c>
    </row>
    <row r="17" spans="1:5" x14ac:dyDescent="0.25">
      <c r="A17" s="220">
        <v>15</v>
      </c>
      <c r="B17" s="221" t="s">
        <v>299</v>
      </c>
      <c r="C17" s="222">
        <v>66</v>
      </c>
      <c r="D17" s="223">
        <v>11.4</v>
      </c>
      <c r="E17" s="223" t="s">
        <v>734</v>
      </c>
    </row>
    <row r="18" spans="1:5" x14ac:dyDescent="0.25">
      <c r="A18" s="220">
        <v>16</v>
      </c>
      <c r="B18" s="221" t="s">
        <v>300</v>
      </c>
      <c r="C18" s="222">
        <v>114</v>
      </c>
      <c r="D18" s="223">
        <v>19.899999999999999</v>
      </c>
      <c r="E18" s="223" t="s">
        <v>735</v>
      </c>
    </row>
    <row r="19" spans="1:5" x14ac:dyDescent="0.25">
      <c r="A19" s="220">
        <v>17</v>
      </c>
      <c r="B19" s="221" t="s">
        <v>301</v>
      </c>
      <c r="C19" s="222">
        <v>68</v>
      </c>
      <c r="D19" s="223">
        <v>12</v>
      </c>
      <c r="E19" s="223" t="s">
        <v>736</v>
      </c>
    </row>
    <row r="20" spans="1:5" x14ac:dyDescent="0.25">
      <c r="A20" s="220">
        <v>18</v>
      </c>
      <c r="B20" s="221" t="s">
        <v>302</v>
      </c>
      <c r="C20" s="222">
        <v>173</v>
      </c>
      <c r="D20" s="223">
        <v>14</v>
      </c>
      <c r="E20" s="223" t="s">
        <v>737</v>
      </c>
    </row>
    <row r="21" spans="1:5" x14ac:dyDescent="0.25">
      <c r="A21" s="220">
        <v>19</v>
      </c>
      <c r="B21" s="221" t="s">
        <v>303</v>
      </c>
      <c r="C21" s="222">
        <v>14</v>
      </c>
      <c r="D21" s="235" t="s">
        <v>110</v>
      </c>
      <c r="E21" s="223" t="s">
        <v>110</v>
      </c>
    </row>
    <row r="22" spans="1:5" x14ac:dyDescent="0.25">
      <c r="A22" s="220">
        <v>20</v>
      </c>
      <c r="B22" s="221" t="s">
        <v>304</v>
      </c>
      <c r="C22" s="222">
        <v>209</v>
      </c>
      <c r="D22" s="223">
        <v>14.2</v>
      </c>
      <c r="E22" s="223" t="s">
        <v>263</v>
      </c>
    </row>
    <row r="23" spans="1:5" x14ac:dyDescent="0.25">
      <c r="A23" s="220">
        <v>21</v>
      </c>
      <c r="B23" s="221" t="s">
        <v>305</v>
      </c>
      <c r="C23" s="222">
        <v>26</v>
      </c>
      <c r="D23" s="223">
        <v>17.3</v>
      </c>
      <c r="E23" s="223" t="s">
        <v>258</v>
      </c>
    </row>
    <row r="24" spans="1:5" x14ac:dyDescent="0.25">
      <c r="A24" s="220">
        <v>22</v>
      </c>
      <c r="B24" s="221" t="s">
        <v>306</v>
      </c>
      <c r="C24" s="222">
        <v>104</v>
      </c>
      <c r="D24" s="223">
        <v>14.600000000000001</v>
      </c>
      <c r="E24" s="223" t="s">
        <v>722</v>
      </c>
    </row>
    <row r="25" spans="1:5" x14ac:dyDescent="0.25">
      <c r="A25" s="220">
        <v>23</v>
      </c>
      <c r="B25" s="221" t="s">
        <v>307</v>
      </c>
      <c r="C25" s="222">
        <v>89</v>
      </c>
      <c r="D25" s="223">
        <v>17.100000000000001</v>
      </c>
      <c r="E25" s="223" t="s">
        <v>266</v>
      </c>
    </row>
    <row r="26" spans="1:5" x14ac:dyDescent="0.25">
      <c r="A26" s="220">
        <v>24</v>
      </c>
      <c r="B26" s="221" t="s">
        <v>308</v>
      </c>
      <c r="C26" s="222">
        <v>37</v>
      </c>
      <c r="D26" s="223">
        <v>10.899999999999999</v>
      </c>
      <c r="E26" s="223" t="s">
        <v>738</v>
      </c>
    </row>
    <row r="27" spans="1:5" x14ac:dyDescent="0.25">
      <c r="A27" s="220">
        <v>25</v>
      </c>
      <c r="B27" s="221" t="s">
        <v>309</v>
      </c>
      <c r="C27" s="222">
        <v>35</v>
      </c>
      <c r="D27" s="223">
        <v>11.5</v>
      </c>
      <c r="E27" s="223" t="s">
        <v>739</v>
      </c>
    </row>
    <row r="28" spans="1:5" x14ac:dyDescent="0.25">
      <c r="A28" s="220">
        <v>26</v>
      </c>
      <c r="B28" s="221" t="s">
        <v>310</v>
      </c>
      <c r="C28" s="222">
        <v>19</v>
      </c>
      <c r="D28" s="223" t="s">
        <v>110</v>
      </c>
      <c r="E28" s="223" t="s">
        <v>110</v>
      </c>
    </row>
    <row r="29" spans="1:5" x14ac:dyDescent="0.25">
      <c r="A29" s="220">
        <v>27</v>
      </c>
      <c r="B29" s="221" t="s">
        <v>311</v>
      </c>
      <c r="C29" s="222">
        <v>40</v>
      </c>
      <c r="D29" s="223">
        <v>12.799999999999999</v>
      </c>
      <c r="E29" s="223" t="s">
        <v>740</v>
      </c>
    </row>
    <row r="30" spans="1:5" x14ac:dyDescent="0.25">
      <c r="A30" s="220">
        <v>28</v>
      </c>
      <c r="B30" s="221" t="s">
        <v>312</v>
      </c>
      <c r="C30" s="222">
        <v>153</v>
      </c>
      <c r="D30" s="223">
        <v>14.400000000000002</v>
      </c>
      <c r="E30" s="223" t="s">
        <v>741</v>
      </c>
    </row>
    <row r="31" spans="1:5" x14ac:dyDescent="0.25">
      <c r="A31" s="220">
        <v>29</v>
      </c>
      <c r="B31" s="221" t="s">
        <v>313</v>
      </c>
      <c r="C31" s="222">
        <v>88</v>
      </c>
      <c r="D31" s="223">
        <v>20.5</v>
      </c>
      <c r="E31" s="223" t="s">
        <v>742</v>
      </c>
    </row>
    <row r="32" spans="1:5" x14ac:dyDescent="0.25">
      <c r="A32" s="220">
        <v>30</v>
      </c>
      <c r="B32" s="221" t="s">
        <v>314</v>
      </c>
      <c r="C32" s="222">
        <v>329</v>
      </c>
      <c r="D32" s="223">
        <v>17.600000000000001</v>
      </c>
      <c r="E32" s="223" t="s">
        <v>743</v>
      </c>
    </row>
    <row r="33" spans="1:5" x14ac:dyDescent="0.25">
      <c r="A33" s="220">
        <v>31</v>
      </c>
      <c r="B33" s="221" t="s">
        <v>315</v>
      </c>
      <c r="C33" s="222">
        <v>38</v>
      </c>
      <c r="D33" s="223">
        <v>13.799999999999999</v>
      </c>
      <c r="E33" s="223" t="s">
        <v>744</v>
      </c>
    </row>
    <row r="34" spans="1:5" x14ac:dyDescent="0.25">
      <c r="A34" s="220">
        <v>32</v>
      </c>
      <c r="B34" s="221" t="s">
        <v>316</v>
      </c>
      <c r="C34" s="222">
        <v>210</v>
      </c>
      <c r="D34" s="223">
        <v>13.5</v>
      </c>
      <c r="E34" s="236" t="s">
        <v>771</v>
      </c>
    </row>
    <row r="35" spans="1:5" x14ac:dyDescent="0.25">
      <c r="A35" s="220">
        <v>33</v>
      </c>
      <c r="B35" s="221" t="s">
        <v>317</v>
      </c>
      <c r="C35" s="222">
        <v>39</v>
      </c>
      <c r="D35" s="223">
        <v>17.2</v>
      </c>
      <c r="E35" s="223" t="s">
        <v>694</v>
      </c>
    </row>
    <row r="36" spans="1:5" x14ac:dyDescent="0.25">
      <c r="A36" s="220">
        <v>34</v>
      </c>
      <c r="B36" s="221" t="s">
        <v>318</v>
      </c>
      <c r="C36" s="222">
        <v>39</v>
      </c>
      <c r="D36" s="223">
        <v>11.500000000000002</v>
      </c>
      <c r="E36" s="223" t="s">
        <v>745</v>
      </c>
    </row>
    <row r="37" spans="1:5" x14ac:dyDescent="0.25">
      <c r="A37" s="220">
        <v>35</v>
      </c>
      <c r="B37" s="221" t="s">
        <v>319</v>
      </c>
      <c r="C37" s="222">
        <v>73</v>
      </c>
      <c r="D37" s="223">
        <v>14.400000000000002</v>
      </c>
      <c r="E37" s="223" t="s">
        <v>741</v>
      </c>
    </row>
    <row r="38" spans="1:5" x14ac:dyDescent="0.25">
      <c r="A38" s="220">
        <v>36</v>
      </c>
      <c r="B38" s="221" t="s">
        <v>320</v>
      </c>
      <c r="C38" s="222">
        <v>177</v>
      </c>
      <c r="D38" s="223">
        <v>14</v>
      </c>
      <c r="E38" s="223" t="s">
        <v>260</v>
      </c>
    </row>
    <row r="39" spans="1:5" x14ac:dyDescent="0.25">
      <c r="A39" s="220">
        <v>37</v>
      </c>
      <c r="B39" s="221" t="s">
        <v>321</v>
      </c>
      <c r="C39" s="222">
        <v>260</v>
      </c>
      <c r="D39" s="223">
        <v>14.700000000000001</v>
      </c>
      <c r="E39" s="223" t="s">
        <v>746</v>
      </c>
    </row>
    <row r="40" spans="1:5" x14ac:dyDescent="0.25">
      <c r="A40" s="220">
        <v>38</v>
      </c>
      <c r="B40" s="221" t="s">
        <v>322</v>
      </c>
      <c r="C40" s="222">
        <v>118</v>
      </c>
      <c r="D40" s="223">
        <v>16.400000000000002</v>
      </c>
      <c r="E40" s="223" t="s">
        <v>747</v>
      </c>
    </row>
    <row r="41" spans="1:5" x14ac:dyDescent="0.25">
      <c r="A41" s="220">
        <v>39</v>
      </c>
      <c r="B41" s="221" t="s">
        <v>323</v>
      </c>
      <c r="C41" s="222">
        <v>46</v>
      </c>
      <c r="D41" s="223">
        <v>15.5</v>
      </c>
      <c r="E41" s="223" t="s">
        <v>748</v>
      </c>
    </row>
    <row r="42" spans="1:5" x14ac:dyDescent="0.25">
      <c r="A42" s="220">
        <v>40</v>
      </c>
      <c r="B42" s="221" t="s">
        <v>324</v>
      </c>
      <c r="C42" s="222">
        <v>8</v>
      </c>
      <c r="D42" s="235" t="s">
        <v>110</v>
      </c>
      <c r="E42" s="223" t="s">
        <v>110</v>
      </c>
    </row>
    <row r="43" spans="1:5" x14ac:dyDescent="0.25">
      <c r="A43" s="220">
        <v>41</v>
      </c>
      <c r="B43" s="221" t="s">
        <v>325</v>
      </c>
      <c r="C43" s="222">
        <v>1767</v>
      </c>
      <c r="D43" s="223">
        <v>17.500000000000004</v>
      </c>
      <c r="E43" s="223" t="s">
        <v>269</v>
      </c>
    </row>
    <row r="44" spans="1:5" x14ac:dyDescent="0.25">
      <c r="A44" s="220">
        <v>42</v>
      </c>
      <c r="B44" s="221" t="s">
        <v>326</v>
      </c>
      <c r="C44" s="222">
        <v>100</v>
      </c>
      <c r="D44" s="223">
        <v>16.8</v>
      </c>
      <c r="E44" s="223" t="s">
        <v>749</v>
      </c>
    </row>
    <row r="45" spans="1:5" x14ac:dyDescent="0.25">
      <c r="A45" s="220">
        <v>43</v>
      </c>
      <c r="B45" s="221" t="s">
        <v>327</v>
      </c>
      <c r="C45" s="222">
        <v>82</v>
      </c>
      <c r="D45" s="223">
        <v>14.4</v>
      </c>
      <c r="E45" s="223" t="s">
        <v>741</v>
      </c>
    </row>
    <row r="46" spans="1:5" x14ac:dyDescent="0.25">
      <c r="A46" s="220">
        <v>44</v>
      </c>
      <c r="B46" s="221" t="s">
        <v>328</v>
      </c>
      <c r="C46" s="222">
        <v>108</v>
      </c>
      <c r="D46" s="223">
        <v>16.899999999999999</v>
      </c>
      <c r="E46" s="223" t="s">
        <v>268</v>
      </c>
    </row>
    <row r="47" spans="1:5" x14ac:dyDescent="0.25">
      <c r="A47" s="220">
        <v>45</v>
      </c>
      <c r="B47" s="221" t="s">
        <v>329</v>
      </c>
      <c r="C47" s="222">
        <v>297</v>
      </c>
      <c r="D47" s="223">
        <v>13.8</v>
      </c>
      <c r="E47" s="223" t="s">
        <v>267</v>
      </c>
    </row>
    <row r="48" spans="1:5" x14ac:dyDescent="0.25">
      <c r="A48" s="220">
        <v>46</v>
      </c>
      <c r="B48" s="221" t="s">
        <v>330</v>
      </c>
      <c r="C48" s="222">
        <v>184</v>
      </c>
      <c r="D48" s="223">
        <v>13.9</v>
      </c>
      <c r="E48" s="223" t="s">
        <v>750</v>
      </c>
    </row>
    <row r="49" spans="1:5" x14ac:dyDescent="0.25">
      <c r="A49" s="220">
        <v>47</v>
      </c>
      <c r="B49" s="221" t="s">
        <v>331</v>
      </c>
      <c r="C49" s="222">
        <v>19</v>
      </c>
      <c r="D49" s="235" t="s">
        <v>110</v>
      </c>
      <c r="E49" s="223" t="s">
        <v>110</v>
      </c>
    </row>
    <row r="50" spans="1:5" x14ac:dyDescent="0.25">
      <c r="A50" s="220">
        <v>48</v>
      </c>
      <c r="B50" s="221" t="s">
        <v>332</v>
      </c>
      <c r="C50" s="222">
        <v>65</v>
      </c>
      <c r="D50" s="223">
        <v>14.7</v>
      </c>
      <c r="E50" s="223" t="s">
        <v>751</v>
      </c>
    </row>
    <row r="51" spans="1:5" x14ac:dyDescent="0.25">
      <c r="A51" s="220">
        <v>49</v>
      </c>
      <c r="B51" s="221" t="s">
        <v>333</v>
      </c>
      <c r="C51" s="222">
        <v>116</v>
      </c>
      <c r="D51" s="223">
        <v>18</v>
      </c>
      <c r="E51" s="223" t="s">
        <v>253</v>
      </c>
    </row>
    <row r="52" spans="1:5" x14ac:dyDescent="0.25">
      <c r="A52" s="220">
        <v>50</v>
      </c>
      <c r="B52" s="221" t="s">
        <v>334</v>
      </c>
      <c r="C52" s="222">
        <v>106</v>
      </c>
      <c r="D52" s="223">
        <v>11.9</v>
      </c>
      <c r="E52" s="223" t="s">
        <v>752</v>
      </c>
    </row>
    <row r="53" spans="1:5" x14ac:dyDescent="0.25">
      <c r="A53" s="220">
        <v>51</v>
      </c>
      <c r="B53" s="221" t="s">
        <v>335</v>
      </c>
      <c r="C53" s="222">
        <v>27</v>
      </c>
      <c r="D53" s="223">
        <v>11.1</v>
      </c>
      <c r="E53" s="223" t="s">
        <v>753</v>
      </c>
    </row>
    <row r="54" spans="1:5" x14ac:dyDescent="0.25">
      <c r="A54" s="220">
        <v>52</v>
      </c>
      <c r="B54" s="221" t="s">
        <v>336</v>
      </c>
      <c r="C54" s="222">
        <v>399</v>
      </c>
      <c r="D54" s="223">
        <v>16.2</v>
      </c>
      <c r="E54" s="223" t="s">
        <v>754</v>
      </c>
    </row>
    <row r="55" spans="1:5" x14ac:dyDescent="0.25">
      <c r="A55" s="220">
        <v>53</v>
      </c>
      <c r="B55" s="221" t="s">
        <v>337</v>
      </c>
      <c r="C55" s="222">
        <v>54</v>
      </c>
      <c r="D55" s="223">
        <v>19.7</v>
      </c>
      <c r="E55" s="223" t="s">
        <v>755</v>
      </c>
    </row>
    <row r="56" spans="1:5" x14ac:dyDescent="0.25">
      <c r="A56" s="220">
        <v>54</v>
      </c>
      <c r="B56" s="221" t="s">
        <v>338</v>
      </c>
      <c r="C56" s="222">
        <v>333</v>
      </c>
      <c r="D56" s="223">
        <v>16.400000000000002</v>
      </c>
      <c r="E56" s="223" t="s">
        <v>756</v>
      </c>
    </row>
    <row r="57" spans="1:5" x14ac:dyDescent="0.25">
      <c r="A57" s="220">
        <v>55</v>
      </c>
      <c r="B57" s="221" t="s">
        <v>339</v>
      </c>
      <c r="C57" s="222">
        <v>41</v>
      </c>
      <c r="D57" s="223">
        <v>15</v>
      </c>
      <c r="E57" s="223" t="s">
        <v>757</v>
      </c>
    </row>
    <row r="58" spans="1:5" x14ac:dyDescent="0.25">
      <c r="A58" s="220">
        <v>56</v>
      </c>
      <c r="B58" s="221" t="s">
        <v>340</v>
      </c>
      <c r="C58" s="222">
        <v>166</v>
      </c>
      <c r="D58" s="223">
        <v>18.400000000000002</v>
      </c>
      <c r="E58" s="223" t="s">
        <v>272</v>
      </c>
    </row>
    <row r="59" spans="1:5" x14ac:dyDescent="0.25">
      <c r="A59" s="220">
        <v>57</v>
      </c>
      <c r="B59" s="221" t="s">
        <v>341</v>
      </c>
      <c r="C59" s="222">
        <v>145</v>
      </c>
      <c r="D59" s="223">
        <v>16.8</v>
      </c>
      <c r="E59" s="223" t="s">
        <v>758</v>
      </c>
    </row>
    <row r="60" spans="1:5" x14ac:dyDescent="0.25">
      <c r="A60" s="220">
        <v>58</v>
      </c>
      <c r="B60" s="221" t="s">
        <v>342</v>
      </c>
      <c r="C60" s="222">
        <v>35</v>
      </c>
      <c r="D60" s="223">
        <v>11.9</v>
      </c>
      <c r="E60" s="223" t="s">
        <v>759</v>
      </c>
    </row>
    <row r="61" spans="1:5" x14ac:dyDescent="0.25">
      <c r="A61" s="220">
        <v>59</v>
      </c>
      <c r="B61" s="221" t="s">
        <v>343</v>
      </c>
      <c r="C61" s="222">
        <v>111</v>
      </c>
      <c r="D61" s="223">
        <v>16.7</v>
      </c>
      <c r="E61" s="223" t="s">
        <v>760</v>
      </c>
    </row>
    <row r="62" spans="1:5" x14ac:dyDescent="0.25">
      <c r="A62" s="220">
        <v>60</v>
      </c>
      <c r="B62" s="221" t="s">
        <v>344</v>
      </c>
      <c r="C62" s="222">
        <v>253</v>
      </c>
      <c r="D62" s="223">
        <v>15.7</v>
      </c>
      <c r="E62" s="223" t="s">
        <v>265</v>
      </c>
    </row>
    <row r="63" spans="1:5" x14ac:dyDescent="0.25">
      <c r="A63" s="220">
        <v>61</v>
      </c>
      <c r="B63" s="221" t="s">
        <v>345</v>
      </c>
      <c r="C63" s="222">
        <v>48</v>
      </c>
      <c r="D63" s="223">
        <v>16.2</v>
      </c>
      <c r="E63" s="223" t="s">
        <v>761</v>
      </c>
    </row>
    <row r="64" spans="1:5" x14ac:dyDescent="0.25">
      <c r="A64" s="220">
        <v>62</v>
      </c>
      <c r="B64" s="221" t="s">
        <v>346</v>
      </c>
      <c r="C64" s="222">
        <v>58</v>
      </c>
      <c r="D64" s="223">
        <v>14.7</v>
      </c>
      <c r="E64" s="223" t="s">
        <v>762</v>
      </c>
    </row>
    <row r="65" spans="1:5" x14ac:dyDescent="0.25">
      <c r="A65" s="220">
        <v>63</v>
      </c>
      <c r="B65" s="221" t="s">
        <v>347</v>
      </c>
      <c r="C65" s="222">
        <v>64</v>
      </c>
      <c r="D65" s="223">
        <v>14.799999999999999</v>
      </c>
      <c r="E65" s="223" t="s">
        <v>270</v>
      </c>
    </row>
    <row r="66" spans="1:5" x14ac:dyDescent="0.25">
      <c r="A66" s="220">
        <v>64</v>
      </c>
      <c r="B66" s="221" t="s">
        <v>348</v>
      </c>
      <c r="C66" s="222">
        <v>58</v>
      </c>
      <c r="D66" s="223">
        <v>12.8</v>
      </c>
      <c r="E66" s="223" t="s">
        <v>763</v>
      </c>
    </row>
    <row r="67" spans="1:5" x14ac:dyDescent="0.25">
      <c r="A67" s="220">
        <v>65</v>
      </c>
      <c r="B67" s="221" t="s">
        <v>349</v>
      </c>
      <c r="C67" s="222">
        <v>206</v>
      </c>
      <c r="D67" s="223">
        <v>15.200000000000001</v>
      </c>
      <c r="E67" s="223" t="s">
        <v>764</v>
      </c>
    </row>
    <row r="68" spans="1:5" x14ac:dyDescent="0.25">
      <c r="A68" s="220">
        <v>66</v>
      </c>
      <c r="B68" s="221" t="s">
        <v>350</v>
      </c>
      <c r="C68" s="222">
        <v>55</v>
      </c>
      <c r="D68" s="223">
        <v>19</v>
      </c>
      <c r="E68" s="223" t="s">
        <v>765</v>
      </c>
    </row>
    <row r="69" spans="1:5" x14ac:dyDescent="0.25">
      <c r="A69" s="220">
        <v>67</v>
      </c>
      <c r="B69" s="221" t="s">
        <v>351</v>
      </c>
      <c r="C69" s="222">
        <v>216</v>
      </c>
      <c r="D69" s="223">
        <v>11.600000000000001</v>
      </c>
      <c r="E69" s="223" t="s">
        <v>766</v>
      </c>
    </row>
    <row r="70" spans="1:5" x14ac:dyDescent="0.25">
      <c r="A70" s="220">
        <v>68</v>
      </c>
      <c r="B70" s="221" t="s">
        <v>352</v>
      </c>
      <c r="C70" s="222">
        <v>792</v>
      </c>
      <c r="D70" s="223">
        <v>13.7</v>
      </c>
      <c r="E70" s="223" t="s">
        <v>767</v>
      </c>
    </row>
    <row r="71" spans="1:5" x14ac:dyDescent="0.25">
      <c r="A71" s="220">
        <v>69</v>
      </c>
      <c r="B71" s="221" t="s">
        <v>353</v>
      </c>
      <c r="C71" s="222">
        <v>130</v>
      </c>
      <c r="D71" s="223">
        <v>14.3</v>
      </c>
      <c r="E71" s="223" t="s">
        <v>768</v>
      </c>
    </row>
    <row r="72" spans="1:5" x14ac:dyDescent="0.25">
      <c r="A72" s="220">
        <v>70</v>
      </c>
      <c r="B72" s="221" t="s">
        <v>354</v>
      </c>
      <c r="C72" s="222">
        <v>71</v>
      </c>
      <c r="D72" s="223">
        <v>17</v>
      </c>
      <c r="E72" s="223" t="s">
        <v>769</v>
      </c>
    </row>
    <row r="73" spans="1:5" x14ac:dyDescent="0.25">
      <c r="A73" s="220">
        <v>71</v>
      </c>
      <c r="B73" s="221" t="s">
        <v>355</v>
      </c>
      <c r="C73" s="222">
        <v>344</v>
      </c>
      <c r="D73" s="223">
        <v>15.599999999999998</v>
      </c>
      <c r="E73" s="223" t="s">
        <v>728</v>
      </c>
    </row>
    <row r="74" spans="1:5" x14ac:dyDescent="0.25">
      <c r="A74" s="220">
        <v>72</v>
      </c>
      <c r="B74" s="221" t="s">
        <v>356</v>
      </c>
      <c r="C74" s="222">
        <v>213</v>
      </c>
      <c r="D74" s="223">
        <v>18.2</v>
      </c>
      <c r="E74" s="223" t="s">
        <v>770</v>
      </c>
    </row>
    <row r="75" spans="1:5" ht="44.25" customHeight="1" x14ac:dyDescent="0.25">
      <c r="A75" s="282" t="s">
        <v>167</v>
      </c>
      <c r="B75" s="345"/>
      <c r="C75" s="345"/>
      <c r="D75" s="345"/>
      <c r="E75" s="283"/>
    </row>
  </sheetData>
  <mergeCells count="2">
    <mergeCell ref="A1:E1"/>
    <mergeCell ref="A75:E75"/>
  </mergeCells>
  <conditionalFormatting sqref="C3:C74">
    <cfRule type="cellIs" dxfId="0" priority="1" operator="lessThan">
      <formula>5</formula>
    </cfRule>
  </conditionalFormatting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A24" sqref="A1:E24"/>
    </sheetView>
  </sheetViews>
  <sheetFormatPr defaultColWidth="8.85546875" defaultRowHeight="15" x14ac:dyDescent="0.25"/>
  <cols>
    <col min="1" max="1" width="31.85546875" style="5" customWidth="1"/>
    <col min="2" max="2" width="8.85546875" style="5"/>
    <col min="3" max="3" width="10.28515625" style="5" customWidth="1"/>
    <col min="4" max="4" width="19.42578125" style="5" customWidth="1"/>
    <col min="5" max="5" width="19.7109375" style="5" customWidth="1"/>
    <col min="6" max="16384" width="8.85546875" style="5"/>
  </cols>
  <sheetData>
    <row r="1" spans="1:11" ht="33" customHeight="1" x14ac:dyDescent="0.25">
      <c r="A1" s="284" t="s">
        <v>660</v>
      </c>
      <c r="B1" s="284"/>
      <c r="C1" s="284"/>
      <c r="D1" s="284"/>
      <c r="E1" s="284"/>
      <c r="F1"/>
      <c r="G1"/>
      <c r="H1"/>
      <c r="I1"/>
      <c r="J1"/>
      <c r="K1"/>
    </row>
    <row r="2" spans="1:11" ht="45" x14ac:dyDescent="0.25">
      <c r="A2" s="148" t="s">
        <v>21</v>
      </c>
      <c r="B2" s="148" t="s">
        <v>106</v>
      </c>
      <c r="C2" s="148" t="s">
        <v>41</v>
      </c>
      <c r="D2" s="148" t="s">
        <v>182</v>
      </c>
      <c r="E2" s="148" t="s">
        <v>23</v>
      </c>
    </row>
    <row r="3" spans="1:11" ht="14.45" customHeight="1" x14ac:dyDescent="0.25">
      <c r="A3" s="357" t="s">
        <v>180</v>
      </c>
      <c r="B3" s="357"/>
      <c r="C3" s="357"/>
      <c r="D3" s="357"/>
      <c r="E3" s="357"/>
    </row>
    <row r="4" spans="1:11" ht="14.45" customHeight="1" x14ac:dyDescent="0.25">
      <c r="A4" s="149" t="s">
        <v>24</v>
      </c>
      <c r="B4" s="150">
        <v>40</v>
      </c>
      <c r="C4" s="158">
        <f>B4/SUM($B$4:$B$8)*100</f>
        <v>1.0593220338983049</v>
      </c>
      <c r="D4" s="158">
        <v>12</v>
      </c>
      <c r="E4" s="80" t="s">
        <v>357</v>
      </c>
    </row>
    <row r="5" spans="1:11" ht="14.45" customHeight="1" x14ac:dyDescent="0.25">
      <c r="A5" s="149" t="s">
        <v>25</v>
      </c>
      <c r="B5" s="150">
        <v>41</v>
      </c>
      <c r="C5" s="158">
        <f t="shared" ref="C5:C8" si="0">B5/SUM($B$4:$B$8)*100</f>
        <v>1.0858050847457628</v>
      </c>
      <c r="D5" s="158">
        <v>4.4000000000000004</v>
      </c>
      <c r="E5" s="80" t="s">
        <v>357</v>
      </c>
      <c r="I5" s="55"/>
    </row>
    <row r="6" spans="1:11" ht="14.45" customHeight="1" x14ac:dyDescent="0.25">
      <c r="A6" s="149" t="s">
        <v>26</v>
      </c>
      <c r="B6" s="150">
        <v>215</v>
      </c>
      <c r="C6" s="158">
        <f t="shared" si="0"/>
        <v>5.6938559322033901</v>
      </c>
      <c r="D6" s="158">
        <v>39.4</v>
      </c>
      <c r="E6" s="80" t="s">
        <v>357</v>
      </c>
      <c r="I6" s="55"/>
    </row>
    <row r="7" spans="1:11" ht="14.45" customHeight="1" x14ac:dyDescent="0.25">
      <c r="A7" s="149" t="s">
        <v>27</v>
      </c>
      <c r="B7" s="150">
        <v>1520</v>
      </c>
      <c r="C7" s="158">
        <f t="shared" si="0"/>
        <v>40.254237288135592</v>
      </c>
      <c r="D7" s="158">
        <v>51</v>
      </c>
      <c r="E7" s="80" t="s">
        <v>357</v>
      </c>
      <c r="I7" s="55"/>
    </row>
    <row r="8" spans="1:11" ht="14.45" customHeight="1" x14ac:dyDescent="0.25">
      <c r="A8" s="149" t="s">
        <v>28</v>
      </c>
      <c r="B8" s="150">
        <v>1960</v>
      </c>
      <c r="C8" s="158">
        <f t="shared" si="0"/>
        <v>51.906779661016941</v>
      </c>
      <c r="D8" s="158">
        <v>199.9</v>
      </c>
      <c r="E8" s="80" t="s">
        <v>357</v>
      </c>
      <c r="I8" s="55"/>
    </row>
    <row r="9" spans="1:11" ht="14.45" customHeight="1" x14ac:dyDescent="0.25">
      <c r="A9" s="357" t="s">
        <v>107</v>
      </c>
      <c r="B9" s="357"/>
      <c r="C9" s="357"/>
      <c r="D9" s="357"/>
      <c r="E9" s="357"/>
    </row>
    <row r="10" spans="1:11" x14ac:dyDescent="0.25">
      <c r="A10" s="149" t="s">
        <v>30</v>
      </c>
      <c r="B10" s="150">
        <v>1614</v>
      </c>
      <c r="C10" s="159">
        <f>B10/SUM($B$10:$B$11)*100</f>
        <v>42.743644067796609</v>
      </c>
      <c r="D10" s="156">
        <v>55.5</v>
      </c>
      <c r="E10" s="156">
        <v>42</v>
      </c>
    </row>
    <row r="11" spans="1:11" ht="14.45" customHeight="1" x14ac:dyDescent="0.25">
      <c r="A11" s="149" t="s">
        <v>31</v>
      </c>
      <c r="B11" s="150">
        <v>2162</v>
      </c>
      <c r="C11" s="159">
        <f>B11/SUM($B$10:$B$11)*100</f>
        <v>57.256355932203384</v>
      </c>
      <c r="D11" s="156">
        <v>75.2</v>
      </c>
      <c r="E11" s="156">
        <v>72.5</v>
      </c>
    </row>
    <row r="12" spans="1:11" ht="14.45" customHeight="1" x14ac:dyDescent="0.25">
      <c r="A12" s="357" t="s">
        <v>108</v>
      </c>
      <c r="B12" s="357"/>
      <c r="C12" s="357"/>
      <c r="D12" s="357"/>
      <c r="E12" s="357"/>
    </row>
    <row r="13" spans="1:11" x14ac:dyDescent="0.25">
      <c r="A13" s="149" t="s">
        <v>34</v>
      </c>
      <c r="B13" s="237">
        <v>114</v>
      </c>
      <c r="C13" s="158">
        <v>3.4799030000000002</v>
      </c>
      <c r="D13" s="158">
        <v>28.4</v>
      </c>
      <c r="E13" s="158">
        <v>41.8</v>
      </c>
    </row>
    <row r="14" spans="1:11" ht="14.45" customHeight="1" x14ac:dyDescent="0.25">
      <c r="A14" s="149" t="s">
        <v>43</v>
      </c>
      <c r="B14" s="237">
        <v>265</v>
      </c>
      <c r="C14" s="158">
        <v>7.4723499999999996</v>
      </c>
      <c r="D14" s="158">
        <v>65.8</v>
      </c>
      <c r="E14" s="158">
        <v>79.099999999999994</v>
      </c>
    </row>
    <row r="15" spans="1:11" ht="14.45" customHeight="1" x14ac:dyDescent="0.25">
      <c r="A15" s="149" t="s">
        <v>495</v>
      </c>
      <c r="B15" s="237">
        <v>25</v>
      </c>
      <c r="C15" s="158">
        <v>0.917184</v>
      </c>
      <c r="D15" s="158">
        <v>13.7</v>
      </c>
      <c r="E15" s="158">
        <v>24.5</v>
      </c>
    </row>
    <row r="16" spans="1:11" ht="14.45" customHeight="1" x14ac:dyDescent="0.25">
      <c r="A16" s="149" t="s">
        <v>42</v>
      </c>
      <c r="B16" s="237">
        <v>49</v>
      </c>
      <c r="C16" s="158">
        <v>1.402752</v>
      </c>
      <c r="D16" s="158">
        <v>85.4</v>
      </c>
      <c r="E16" s="158">
        <v>93.6</v>
      </c>
    </row>
    <row r="17" spans="1:5" ht="14.45" customHeight="1" x14ac:dyDescent="0.25">
      <c r="A17" s="149" t="s">
        <v>33</v>
      </c>
      <c r="B17" s="150">
        <v>3318</v>
      </c>
      <c r="C17" s="158">
        <v>86.646879999999996</v>
      </c>
      <c r="D17" s="158">
        <v>70</v>
      </c>
      <c r="E17" s="158">
        <v>57.2</v>
      </c>
    </row>
    <row r="18" spans="1:5" ht="14.45" customHeight="1" x14ac:dyDescent="0.25">
      <c r="A18" s="357" t="s">
        <v>109</v>
      </c>
      <c r="B18" s="357"/>
      <c r="C18" s="357"/>
      <c r="D18" s="357"/>
      <c r="E18" s="357"/>
    </row>
    <row r="19" spans="1:5" x14ac:dyDescent="0.25">
      <c r="A19" s="149" t="s">
        <v>36</v>
      </c>
      <c r="B19" s="150">
        <v>751</v>
      </c>
      <c r="C19" s="158">
        <f>B19/SUM($B$19:$B$23)*100</f>
        <v>19.915141872182446</v>
      </c>
      <c r="D19" s="158">
        <v>60.2</v>
      </c>
      <c r="E19" s="158">
        <v>50.079230000000003</v>
      </c>
    </row>
    <row r="20" spans="1:5" ht="14.65" customHeight="1" x14ac:dyDescent="0.25">
      <c r="A20" s="149" t="s">
        <v>37</v>
      </c>
      <c r="B20" s="150">
        <v>282</v>
      </c>
      <c r="C20" s="158">
        <f t="shared" ref="C20:C23" si="1">B20/SUM($B$19:$B$23)*100</f>
        <v>7.4781225139220364</v>
      </c>
      <c r="D20" s="158">
        <v>57.9</v>
      </c>
      <c r="E20" s="158">
        <v>48.565420000000003</v>
      </c>
    </row>
    <row r="21" spans="1:5" ht="14.65" customHeight="1" x14ac:dyDescent="0.25">
      <c r="A21" s="149" t="s">
        <v>38</v>
      </c>
      <c r="B21" s="150">
        <v>1526</v>
      </c>
      <c r="C21" s="158">
        <f t="shared" si="1"/>
        <v>40.466719702996549</v>
      </c>
      <c r="D21" s="158">
        <v>72.099999999999994</v>
      </c>
      <c r="E21" s="158">
        <v>64.990570000000005</v>
      </c>
    </row>
    <row r="22" spans="1:5" ht="14.65" customHeight="1" x14ac:dyDescent="0.25">
      <c r="A22" s="149" t="s">
        <v>39</v>
      </c>
      <c r="B22" s="150">
        <v>765</v>
      </c>
      <c r="C22" s="158">
        <f t="shared" si="1"/>
        <v>20.286396181384248</v>
      </c>
      <c r="D22" s="158">
        <v>67.099999999999994</v>
      </c>
      <c r="E22" s="158">
        <v>60.065280000000001</v>
      </c>
    </row>
    <row r="23" spans="1:5" ht="14.65" customHeight="1" x14ac:dyDescent="0.25">
      <c r="A23" s="149" t="s">
        <v>40</v>
      </c>
      <c r="B23" s="150">
        <v>447</v>
      </c>
      <c r="C23" s="158">
        <f t="shared" si="1"/>
        <v>11.853619729514717</v>
      </c>
      <c r="D23" s="158">
        <v>56.5</v>
      </c>
      <c r="E23" s="158">
        <v>49.817309999999999</v>
      </c>
    </row>
    <row r="24" spans="1:5" ht="30" customHeight="1" x14ac:dyDescent="0.25">
      <c r="A24" s="282" t="s">
        <v>167</v>
      </c>
      <c r="B24" s="345"/>
      <c r="C24" s="345"/>
      <c r="D24" s="345"/>
      <c r="E24" s="283"/>
    </row>
  </sheetData>
  <sortState ref="A13:E17">
    <sortCondition ref="A13:A17"/>
  </sortState>
  <mergeCells count="6">
    <mergeCell ref="A24:E24"/>
    <mergeCell ref="A1:E1"/>
    <mergeCell ref="A3:E3"/>
    <mergeCell ref="A9:E9"/>
    <mergeCell ref="A12:E12"/>
    <mergeCell ref="A18:E18"/>
  </mergeCells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workbookViewId="0">
      <selection activeCell="A75" sqref="A75:E76"/>
    </sheetView>
  </sheetViews>
  <sheetFormatPr defaultColWidth="8.85546875" defaultRowHeight="15" x14ac:dyDescent="0.25"/>
  <cols>
    <col min="1" max="1" width="13.28515625" style="5" customWidth="1"/>
    <col min="2" max="2" width="17.7109375" style="5" customWidth="1"/>
    <col min="3" max="3" width="17.42578125" style="24" customWidth="1"/>
    <col min="4" max="4" width="27.5703125" style="21" customWidth="1"/>
    <col min="5" max="5" width="11.85546875" style="5" bestFit="1" customWidth="1"/>
    <col min="6" max="16384" width="8.85546875" style="5"/>
  </cols>
  <sheetData>
    <row r="1" spans="1:5" ht="31.9" customHeight="1" x14ac:dyDescent="0.25">
      <c r="A1" s="304" t="s">
        <v>661</v>
      </c>
      <c r="B1" s="305"/>
      <c r="C1" s="305"/>
      <c r="D1" s="305"/>
      <c r="E1" s="306"/>
    </row>
    <row r="2" spans="1:5" s="21" customFormat="1" x14ac:dyDescent="0.25">
      <c r="A2" s="207" t="s">
        <v>104</v>
      </c>
      <c r="B2" s="207" t="s">
        <v>358</v>
      </c>
      <c r="C2" s="238" t="s">
        <v>105</v>
      </c>
      <c r="D2" s="239" t="s">
        <v>178</v>
      </c>
      <c r="E2" s="239" t="s">
        <v>251</v>
      </c>
    </row>
    <row r="3" spans="1:5" ht="14.45" customHeight="1" x14ac:dyDescent="0.25">
      <c r="A3" s="220">
        <v>1</v>
      </c>
      <c r="B3" s="221" t="s">
        <v>285</v>
      </c>
      <c r="C3" s="222">
        <v>19</v>
      </c>
      <c r="D3" s="240" t="s">
        <v>110</v>
      </c>
      <c r="E3" s="240" t="s">
        <v>110</v>
      </c>
    </row>
    <row r="4" spans="1:5" ht="14.45" customHeight="1" x14ac:dyDescent="0.25">
      <c r="A4" s="220">
        <v>2</v>
      </c>
      <c r="B4" s="221" t="s">
        <v>286</v>
      </c>
      <c r="C4" s="222">
        <v>12</v>
      </c>
      <c r="D4" s="240" t="s">
        <v>110</v>
      </c>
      <c r="E4" s="240" t="s">
        <v>110</v>
      </c>
    </row>
    <row r="5" spans="1:5" ht="14.45" customHeight="1" x14ac:dyDescent="0.25">
      <c r="A5" s="220">
        <v>3</v>
      </c>
      <c r="B5" s="221" t="s">
        <v>287</v>
      </c>
      <c r="C5" s="222">
        <v>33</v>
      </c>
      <c r="D5" s="240">
        <v>5.7</v>
      </c>
      <c r="E5" s="240" t="s">
        <v>458</v>
      </c>
    </row>
    <row r="6" spans="1:5" ht="14.45" customHeight="1" x14ac:dyDescent="0.25">
      <c r="A6" s="220">
        <v>4</v>
      </c>
      <c r="B6" s="221" t="s">
        <v>288</v>
      </c>
      <c r="C6" s="222">
        <v>13</v>
      </c>
      <c r="D6" s="240" t="s">
        <v>110</v>
      </c>
      <c r="E6" s="240" t="s">
        <v>110</v>
      </c>
    </row>
    <row r="7" spans="1:5" ht="14.45" customHeight="1" x14ac:dyDescent="0.25">
      <c r="A7" s="220">
        <v>5</v>
      </c>
      <c r="B7" s="221" t="s">
        <v>289</v>
      </c>
      <c r="C7" s="222">
        <v>145</v>
      </c>
      <c r="D7" s="240">
        <v>5.3000000000000007</v>
      </c>
      <c r="E7" s="240" t="s">
        <v>459</v>
      </c>
    </row>
    <row r="8" spans="1:5" ht="14.45" customHeight="1" x14ac:dyDescent="0.25">
      <c r="A8" s="220">
        <v>6</v>
      </c>
      <c r="B8" s="221" t="s">
        <v>290</v>
      </c>
      <c r="C8" s="222">
        <v>9</v>
      </c>
      <c r="D8" s="240" t="s">
        <v>110</v>
      </c>
      <c r="E8" s="240" t="s">
        <v>110</v>
      </c>
    </row>
    <row r="9" spans="1:5" ht="14.65" customHeight="1" x14ac:dyDescent="0.25">
      <c r="A9" s="220">
        <v>7</v>
      </c>
      <c r="B9" s="221" t="s">
        <v>291</v>
      </c>
      <c r="C9" s="222">
        <v>8</v>
      </c>
      <c r="D9" s="240" t="s">
        <v>110</v>
      </c>
      <c r="E9" s="240" t="s">
        <v>110</v>
      </c>
    </row>
    <row r="10" spans="1:5" ht="14.65" customHeight="1" x14ac:dyDescent="0.25">
      <c r="A10" s="220">
        <v>8</v>
      </c>
      <c r="B10" s="221" t="s">
        <v>292</v>
      </c>
      <c r="C10" s="222">
        <v>21</v>
      </c>
      <c r="D10" s="240">
        <v>3.8</v>
      </c>
      <c r="E10" s="240" t="s">
        <v>460</v>
      </c>
    </row>
    <row r="11" spans="1:5" ht="14.65" customHeight="1" x14ac:dyDescent="0.25">
      <c r="A11" s="220">
        <v>9</v>
      </c>
      <c r="B11" s="221" t="s">
        <v>293</v>
      </c>
      <c r="C11" s="222">
        <v>32</v>
      </c>
      <c r="D11" s="240">
        <v>4.6999999999999993</v>
      </c>
      <c r="E11" s="240" t="s">
        <v>461</v>
      </c>
    </row>
    <row r="12" spans="1:5" ht="14.65" customHeight="1" x14ac:dyDescent="0.25">
      <c r="A12" s="220">
        <v>10</v>
      </c>
      <c r="B12" s="221" t="s">
        <v>294</v>
      </c>
      <c r="C12" s="222">
        <v>20</v>
      </c>
      <c r="D12" s="240" t="s">
        <v>110</v>
      </c>
      <c r="E12" s="240" t="s">
        <v>110</v>
      </c>
    </row>
    <row r="13" spans="1:5" ht="14.45" customHeight="1" x14ac:dyDescent="0.25">
      <c r="A13" s="220">
        <v>11</v>
      </c>
      <c r="B13" s="221" t="s">
        <v>295</v>
      </c>
      <c r="C13" s="222">
        <v>45</v>
      </c>
      <c r="D13" s="240">
        <v>6.9</v>
      </c>
      <c r="E13" s="240" t="s">
        <v>462</v>
      </c>
    </row>
    <row r="14" spans="1:5" ht="14.45" customHeight="1" x14ac:dyDescent="0.25">
      <c r="A14" s="220">
        <v>12</v>
      </c>
      <c r="B14" s="221" t="s">
        <v>296</v>
      </c>
      <c r="C14" s="222">
        <v>8</v>
      </c>
      <c r="D14" s="240" t="s">
        <v>110</v>
      </c>
      <c r="E14" s="240" t="s">
        <v>110</v>
      </c>
    </row>
    <row r="15" spans="1:5" ht="14.45" customHeight="1" x14ac:dyDescent="0.25">
      <c r="A15" s="220">
        <v>13</v>
      </c>
      <c r="B15" s="221" t="s">
        <v>297</v>
      </c>
      <c r="C15" s="222">
        <v>320</v>
      </c>
      <c r="D15" s="240">
        <v>5.8</v>
      </c>
      <c r="E15" s="240" t="s">
        <v>273</v>
      </c>
    </row>
    <row r="16" spans="1:5" ht="14.45" customHeight="1" x14ac:dyDescent="0.25">
      <c r="A16" s="220">
        <v>14</v>
      </c>
      <c r="B16" s="221" t="s">
        <v>298</v>
      </c>
      <c r="C16" s="222">
        <v>77</v>
      </c>
      <c r="D16" s="240">
        <v>7</v>
      </c>
      <c r="E16" s="240" t="s">
        <v>463</v>
      </c>
    </row>
    <row r="17" spans="1:5" ht="14.45" customHeight="1" x14ac:dyDescent="0.25">
      <c r="A17" s="220">
        <v>15</v>
      </c>
      <c r="B17" s="221" t="s">
        <v>299</v>
      </c>
      <c r="C17" s="222">
        <v>28</v>
      </c>
      <c r="D17" s="240">
        <v>4.7</v>
      </c>
      <c r="E17" s="240" t="s">
        <v>464</v>
      </c>
    </row>
    <row r="18" spans="1:5" ht="14.45" customHeight="1" x14ac:dyDescent="0.25">
      <c r="A18" s="220">
        <v>16</v>
      </c>
      <c r="B18" s="221" t="s">
        <v>300</v>
      </c>
      <c r="C18" s="222">
        <v>25</v>
      </c>
      <c r="D18" s="240">
        <v>4.7</v>
      </c>
      <c r="E18" s="240" t="s">
        <v>465</v>
      </c>
    </row>
    <row r="19" spans="1:5" ht="14.45" customHeight="1" x14ac:dyDescent="0.25">
      <c r="A19" s="220">
        <v>17</v>
      </c>
      <c r="B19" s="221" t="s">
        <v>301</v>
      </c>
      <c r="C19" s="222">
        <v>36</v>
      </c>
      <c r="D19" s="240">
        <v>7.6</v>
      </c>
      <c r="E19" s="240" t="s">
        <v>466</v>
      </c>
    </row>
    <row r="20" spans="1:5" ht="14.45" customHeight="1" x14ac:dyDescent="0.25">
      <c r="A20" s="220">
        <v>18</v>
      </c>
      <c r="B20" s="221" t="s">
        <v>302</v>
      </c>
      <c r="C20" s="222">
        <v>54</v>
      </c>
      <c r="D20" s="240">
        <v>4.5999999999999996</v>
      </c>
      <c r="E20" s="240" t="s">
        <v>467</v>
      </c>
    </row>
    <row r="21" spans="1:5" ht="14.45" customHeight="1" x14ac:dyDescent="0.25">
      <c r="A21" s="220">
        <v>19</v>
      </c>
      <c r="B21" s="221" t="s">
        <v>303</v>
      </c>
      <c r="C21" s="222">
        <v>6</v>
      </c>
      <c r="D21" s="240" t="s">
        <v>110</v>
      </c>
      <c r="E21" s="240" t="s">
        <v>110</v>
      </c>
    </row>
    <row r="22" spans="1:5" ht="14.45" customHeight="1" x14ac:dyDescent="0.25">
      <c r="A22" s="220">
        <v>20</v>
      </c>
      <c r="B22" s="221" t="s">
        <v>304</v>
      </c>
      <c r="C22" s="222">
        <v>82</v>
      </c>
      <c r="D22" s="240">
        <v>6.5</v>
      </c>
      <c r="E22" s="240" t="s">
        <v>468</v>
      </c>
    </row>
    <row r="23" spans="1:5" ht="14.45" customHeight="1" x14ac:dyDescent="0.25">
      <c r="A23" s="220">
        <v>21</v>
      </c>
      <c r="B23" s="221" t="s">
        <v>305</v>
      </c>
      <c r="C23" s="222">
        <v>11</v>
      </c>
      <c r="D23" s="240" t="s">
        <v>110</v>
      </c>
      <c r="E23" s="240" t="s">
        <v>110</v>
      </c>
    </row>
    <row r="24" spans="1:5" ht="14.45" customHeight="1" x14ac:dyDescent="0.25">
      <c r="A24" s="220">
        <v>22</v>
      </c>
      <c r="B24" s="221" t="s">
        <v>306</v>
      </c>
      <c r="C24" s="222">
        <v>21</v>
      </c>
      <c r="D24" s="240">
        <v>3.8999999999999995</v>
      </c>
      <c r="E24" s="240" t="s">
        <v>469</v>
      </c>
    </row>
    <row r="25" spans="1:5" ht="14.45" customHeight="1" x14ac:dyDescent="0.25">
      <c r="A25" s="220">
        <v>23</v>
      </c>
      <c r="B25" s="221" t="s">
        <v>307</v>
      </c>
      <c r="C25" s="222">
        <v>16</v>
      </c>
      <c r="D25" s="240" t="s">
        <v>110</v>
      </c>
      <c r="E25" s="240" t="s">
        <v>110</v>
      </c>
    </row>
    <row r="26" spans="1:5" ht="14.45" customHeight="1" x14ac:dyDescent="0.25">
      <c r="A26" s="220">
        <v>24</v>
      </c>
      <c r="B26" s="221" t="s">
        <v>308</v>
      </c>
      <c r="C26" s="222">
        <v>14</v>
      </c>
      <c r="D26" s="240" t="s">
        <v>110</v>
      </c>
      <c r="E26" s="240" t="s">
        <v>110</v>
      </c>
    </row>
    <row r="27" spans="1:5" x14ac:dyDescent="0.25">
      <c r="A27" s="220">
        <v>25</v>
      </c>
      <c r="B27" s="221" t="s">
        <v>309</v>
      </c>
      <c r="C27" s="222">
        <v>14</v>
      </c>
      <c r="D27" s="240" t="s">
        <v>110</v>
      </c>
      <c r="E27" s="240" t="s">
        <v>110</v>
      </c>
    </row>
    <row r="28" spans="1:5" x14ac:dyDescent="0.25">
      <c r="A28" s="220">
        <v>26</v>
      </c>
      <c r="B28" s="221" t="s">
        <v>310</v>
      </c>
      <c r="C28" s="222">
        <v>4</v>
      </c>
      <c r="D28" s="240" t="s">
        <v>110</v>
      </c>
      <c r="E28" s="240" t="s">
        <v>110</v>
      </c>
    </row>
    <row r="29" spans="1:5" x14ac:dyDescent="0.25">
      <c r="A29" s="220">
        <v>27</v>
      </c>
      <c r="B29" s="221" t="s">
        <v>311</v>
      </c>
      <c r="C29" s="222">
        <v>19</v>
      </c>
      <c r="D29" s="240" t="s">
        <v>110</v>
      </c>
      <c r="E29" s="240" t="s">
        <v>110</v>
      </c>
    </row>
    <row r="30" spans="1:5" x14ac:dyDescent="0.25">
      <c r="A30" s="220">
        <v>28</v>
      </c>
      <c r="B30" s="221" t="s">
        <v>312</v>
      </c>
      <c r="C30" s="222">
        <v>61</v>
      </c>
      <c r="D30" s="240">
        <v>6.8</v>
      </c>
      <c r="E30" s="240" t="s">
        <v>470</v>
      </c>
    </row>
    <row r="31" spans="1:5" x14ac:dyDescent="0.25">
      <c r="A31" s="220">
        <v>29</v>
      </c>
      <c r="B31" s="221" t="s">
        <v>313</v>
      </c>
      <c r="C31" s="222">
        <v>24</v>
      </c>
      <c r="D31" s="240">
        <v>8.3000000000000007</v>
      </c>
      <c r="E31" s="240" t="s">
        <v>471</v>
      </c>
    </row>
    <row r="32" spans="1:5" x14ac:dyDescent="0.25">
      <c r="A32" s="220">
        <v>30</v>
      </c>
      <c r="B32" s="221" t="s">
        <v>314</v>
      </c>
      <c r="C32" s="222">
        <v>120</v>
      </c>
      <c r="D32" s="240">
        <v>6.8999999999999995</v>
      </c>
      <c r="E32" s="240" t="s">
        <v>462</v>
      </c>
    </row>
    <row r="33" spans="1:5" x14ac:dyDescent="0.25">
      <c r="A33" s="220">
        <v>31</v>
      </c>
      <c r="B33" s="221" t="s">
        <v>315</v>
      </c>
      <c r="C33" s="222">
        <v>15</v>
      </c>
      <c r="D33" s="240" t="s">
        <v>110</v>
      </c>
      <c r="E33" s="240" t="s">
        <v>110</v>
      </c>
    </row>
    <row r="34" spans="1:5" x14ac:dyDescent="0.25">
      <c r="A34" s="220">
        <v>32</v>
      </c>
      <c r="B34" s="221" t="s">
        <v>316</v>
      </c>
      <c r="C34" s="222">
        <v>85</v>
      </c>
      <c r="D34" s="240">
        <v>6.1</v>
      </c>
      <c r="E34" s="240" t="s">
        <v>472</v>
      </c>
    </row>
    <row r="35" spans="1:5" x14ac:dyDescent="0.25">
      <c r="A35" s="220">
        <v>33</v>
      </c>
      <c r="B35" s="221" t="s">
        <v>317</v>
      </c>
      <c r="C35" s="222">
        <v>7</v>
      </c>
      <c r="D35" s="240" t="s">
        <v>110</v>
      </c>
      <c r="E35" s="240" t="s">
        <v>110</v>
      </c>
    </row>
    <row r="36" spans="1:5" x14ac:dyDescent="0.25">
      <c r="A36" s="220">
        <v>34</v>
      </c>
      <c r="B36" s="221" t="s">
        <v>318</v>
      </c>
      <c r="C36" s="222">
        <v>11</v>
      </c>
      <c r="D36" s="240" t="s">
        <v>110</v>
      </c>
      <c r="E36" s="240" t="s">
        <v>110</v>
      </c>
    </row>
    <row r="37" spans="1:5" x14ac:dyDescent="0.25">
      <c r="A37" s="220">
        <v>35</v>
      </c>
      <c r="B37" s="221" t="s">
        <v>319</v>
      </c>
      <c r="C37" s="222">
        <v>24</v>
      </c>
      <c r="D37" s="240">
        <v>5.9</v>
      </c>
      <c r="E37" s="240" t="s">
        <v>274</v>
      </c>
    </row>
    <row r="38" spans="1:5" x14ac:dyDescent="0.25">
      <c r="A38" s="220">
        <v>36</v>
      </c>
      <c r="B38" s="221" t="s">
        <v>320</v>
      </c>
      <c r="C38" s="222">
        <v>53</v>
      </c>
      <c r="D38" s="240">
        <v>5.2</v>
      </c>
      <c r="E38" s="240" t="s">
        <v>473</v>
      </c>
    </row>
    <row r="39" spans="1:5" x14ac:dyDescent="0.25">
      <c r="A39" s="220">
        <v>37</v>
      </c>
      <c r="B39" s="221" t="s">
        <v>321</v>
      </c>
      <c r="C39" s="222">
        <v>42</v>
      </c>
      <c r="D39" s="240">
        <v>3.0000000000000004</v>
      </c>
      <c r="E39" s="240" t="s">
        <v>474</v>
      </c>
    </row>
    <row r="40" spans="1:5" x14ac:dyDescent="0.25">
      <c r="A40" s="220">
        <v>38</v>
      </c>
      <c r="B40" s="221" t="s">
        <v>322</v>
      </c>
      <c r="C40" s="222">
        <v>25</v>
      </c>
      <c r="D40" s="240">
        <v>5.2</v>
      </c>
      <c r="E40" s="240" t="s">
        <v>275</v>
      </c>
    </row>
    <row r="41" spans="1:5" x14ac:dyDescent="0.25">
      <c r="A41" s="220">
        <v>39</v>
      </c>
      <c r="B41" s="221" t="s">
        <v>323</v>
      </c>
      <c r="C41" s="222">
        <v>21</v>
      </c>
      <c r="D41" s="240">
        <v>12.4</v>
      </c>
      <c r="E41" s="240" t="s">
        <v>475</v>
      </c>
    </row>
    <row r="42" spans="1:5" x14ac:dyDescent="0.25">
      <c r="A42" s="220">
        <v>40</v>
      </c>
      <c r="B42" s="221" t="s">
        <v>324</v>
      </c>
      <c r="C42" s="222">
        <v>2</v>
      </c>
      <c r="D42" s="240" t="s">
        <v>110</v>
      </c>
      <c r="E42" s="240" t="s">
        <v>110</v>
      </c>
    </row>
    <row r="43" spans="1:5" x14ac:dyDescent="0.25">
      <c r="A43" s="220">
        <v>41</v>
      </c>
      <c r="B43" s="221" t="s">
        <v>325</v>
      </c>
      <c r="C43" s="222">
        <v>787</v>
      </c>
      <c r="D43" s="240">
        <v>8</v>
      </c>
      <c r="E43" s="240" t="s">
        <v>476</v>
      </c>
    </row>
    <row r="44" spans="1:5" x14ac:dyDescent="0.25">
      <c r="A44" s="220">
        <v>42</v>
      </c>
      <c r="B44" s="221" t="s">
        <v>326</v>
      </c>
      <c r="C44" s="222">
        <v>16</v>
      </c>
      <c r="D44" s="240" t="s">
        <v>110</v>
      </c>
      <c r="E44" s="240" t="s">
        <v>110</v>
      </c>
    </row>
    <row r="45" spans="1:5" x14ac:dyDescent="0.25">
      <c r="A45" s="220">
        <v>43</v>
      </c>
      <c r="B45" s="221" t="s">
        <v>327</v>
      </c>
      <c r="C45" s="222">
        <v>28</v>
      </c>
      <c r="D45" s="240">
        <v>6.1</v>
      </c>
      <c r="E45" s="240" t="s">
        <v>477</v>
      </c>
    </row>
    <row r="46" spans="1:5" x14ac:dyDescent="0.25">
      <c r="A46" s="220">
        <v>44</v>
      </c>
      <c r="B46" s="221" t="s">
        <v>328</v>
      </c>
      <c r="C46" s="222">
        <v>30</v>
      </c>
      <c r="D46" s="240">
        <v>6.1000000000000005</v>
      </c>
      <c r="E46" s="240" t="s">
        <v>472</v>
      </c>
    </row>
    <row r="47" spans="1:5" x14ac:dyDescent="0.25">
      <c r="A47" s="220">
        <v>45</v>
      </c>
      <c r="B47" s="221" t="s">
        <v>329</v>
      </c>
      <c r="C47" s="222">
        <v>75</v>
      </c>
      <c r="D47" s="240">
        <v>3.8000000000000003</v>
      </c>
      <c r="E47" s="240" t="s">
        <v>478</v>
      </c>
    </row>
    <row r="48" spans="1:5" x14ac:dyDescent="0.25">
      <c r="A48" s="220">
        <v>46</v>
      </c>
      <c r="B48" s="221" t="s">
        <v>330</v>
      </c>
      <c r="C48" s="222">
        <v>40</v>
      </c>
      <c r="D48" s="240">
        <v>3.3</v>
      </c>
      <c r="E48" s="240" t="s">
        <v>276</v>
      </c>
    </row>
    <row r="49" spans="1:5" x14ac:dyDescent="0.25">
      <c r="A49" s="220">
        <v>47</v>
      </c>
      <c r="B49" s="221" t="s">
        <v>331</v>
      </c>
      <c r="C49" s="222">
        <v>6</v>
      </c>
      <c r="D49" s="240" t="s">
        <v>110</v>
      </c>
      <c r="E49" s="240" t="s">
        <v>110</v>
      </c>
    </row>
    <row r="50" spans="1:5" x14ac:dyDescent="0.25">
      <c r="A50" s="220">
        <v>48</v>
      </c>
      <c r="B50" s="221" t="s">
        <v>332</v>
      </c>
      <c r="C50" s="222">
        <v>17</v>
      </c>
      <c r="D50" s="240" t="s">
        <v>110</v>
      </c>
      <c r="E50" s="240" t="s">
        <v>110</v>
      </c>
    </row>
    <row r="51" spans="1:5" x14ac:dyDescent="0.25">
      <c r="A51" s="220">
        <v>49</v>
      </c>
      <c r="B51" s="221" t="s">
        <v>333</v>
      </c>
      <c r="C51" s="222">
        <v>24</v>
      </c>
      <c r="D51" s="240">
        <v>5.0999999999999996</v>
      </c>
      <c r="E51" s="240" t="s">
        <v>479</v>
      </c>
    </row>
    <row r="52" spans="1:5" x14ac:dyDescent="0.25">
      <c r="A52" s="220">
        <v>50</v>
      </c>
      <c r="B52" s="221" t="s">
        <v>334</v>
      </c>
      <c r="C52" s="222">
        <v>29</v>
      </c>
      <c r="D52" s="240">
        <v>3.6999999999999993</v>
      </c>
      <c r="E52" s="240" t="s">
        <v>480</v>
      </c>
    </row>
    <row r="53" spans="1:5" x14ac:dyDescent="0.25">
      <c r="A53" s="220">
        <v>51</v>
      </c>
      <c r="B53" s="221" t="s">
        <v>335</v>
      </c>
      <c r="C53" s="222">
        <v>7</v>
      </c>
      <c r="D53" s="240" t="s">
        <v>110</v>
      </c>
      <c r="E53" s="240" t="s">
        <v>110</v>
      </c>
    </row>
    <row r="54" spans="1:5" x14ac:dyDescent="0.25">
      <c r="A54" s="220">
        <v>52</v>
      </c>
      <c r="B54" s="221" t="s">
        <v>336</v>
      </c>
      <c r="C54" s="222">
        <v>79</v>
      </c>
      <c r="D54" s="240">
        <v>3.6</v>
      </c>
      <c r="E54" s="240" t="s">
        <v>481</v>
      </c>
    </row>
    <row r="55" spans="1:5" x14ac:dyDescent="0.25">
      <c r="A55" s="220">
        <v>53</v>
      </c>
      <c r="B55" s="221" t="s">
        <v>337</v>
      </c>
      <c r="C55" s="222">
        <v>12</v>
      </c>
      <c r="D55" s="240" t="s">
        <v>110</v>
      </c>
      <c r="E55" s="240" t="s">
        <v>110</v>
      </c>
    </row>
    <row r="56" spans="1:5" x14ac:dyDescent="0.25">
      <c r="A56" s="220">
        <v>54</v>
      </c>
      <c r="B56" s="221" t="s">
        <v>338</v>
      </c>
      <c r="C56" s="222">
        <v>148</v>
      </c>
      <c r="D56" s="240">
        <v>8.4</v>
      </c>
      <c r="E56" s="240" t="s">
        <v>482</v>
      </c>
    </row>
    <row r="57" spans="1:5" x14ac:dyDescent="0.25">
      <c r="A57" s="220">
        <v>55</v>
      </c>
      <c r="B57" s="221" t="s">
        <v>339</v>
      </c>
      <c r="C57" s="222">
        <v>11</v>
      </c>
      <c r="D57" s="240" t="s">
        <v>110</v>
      </c>
      <c r="E57" s="240" t="s">
        <v>110</v>
      </c>
    </row>
    <row r="58" spans="1:5" x14ac:dyDescent="0.25">
      <c r="A58" s="220">
        <v>56</v>
      </c>
      <c r="B58" s="221" t="s">
        <v>340</v>
      </c>
      <c r="C58" s="222">
        <v>27</v>
      </c>
      <c r="D58" s="240">
        <v>3.1000000000000005</v>
      </c>
      <c r="E58" s="240" t="s">
        <v>483</v>
      </c>
    </row>
    <row r="59" spans="1:5" x14ac:dyDescent="0.25">
      <c r="A59" s="220">
        <v>57</v>
      </c>
      <c r="B59" s="221" t="s">
        <v>341</v>
      </c>
      <c r="C59" s="222">
        <v>45</v>
      </c>
      <c r="D59" s="240">
        <v>6.2</v>
      </c>
      <c r="E59" s="240" t="s">
        <v>484</v>
      </c>
    </row>
    <row r="60" spans="1:5" x14ac:dyDescent="0.25">
      <c r="A60" s="220">
        <v>58</v>
      </c>
      <c r="B60" s="221" t="s">
        <v>342</v>
      </c>
      <c r="C60" s="222">
        <v>17</v>
      </c>
      <c r="D60" s="240" t="s">
        <v>110</v>
      </c>
      <c r="E60" s="240" t="s">
        <v>110</v>
      </c>
    </row>
    <row r="61" spans="1:5" x14ac:dyDescent="0.25">
      <c r="A61" s="220">
        <v>59</v>
      </c>
      <c r="B61" s="221" t="s">
        <v>343</v>
      </c>
      <c r="C61" s="222">
        <v>28</v>
      </c>
      <c r="D61" s="240">
        <v>5</v>
      </c>
      <c r="E61" s="240" t="s">
        <v>485</v>
      </c>
    </row>
    <row r="62" spans="1:5" x14ac:dyDescent="0.25">
      <c r="A62" s="220">
        <v>60</v>
      </c>
      <c r="B62" s="221" t="s">
        <v>344</v>
      </c>
      <c r="C62" s="222">
        <v>64</v>
      </c>
      <c r="D62" s="240">
        <v>4.7</v>
      </c>
      <c r="E62" s="240" t="s">
        <v>486</v>
      </c>
    </row>
    <row r="63" spans="1:5" x14ac:dyDescent="0.25">
      <c r="A63" s="220">
        <v>61</v>
      </c>
      <c r="B63" s="221" t="s">
        <v>345</v>
      </c>
      <c r="C63" s="222">
        <v>12</v>
      </c>
      <c r="D63" s="240" t="s">
        <v>110</v>
      </c>
      <c r="E63" s="240" t="s">
        <v>110</v>
      </c>
    </row>
    <row r="64" spans="1:5" x14ac:dyDescent="0.25">
      <c r="A64" s="220">
        <v>62</v>
      </c>
      <c r="B64" s="221" t="s">
        <v>346</v>
      </c>
      <c r="C64" s="222">
        <v>17</v>
      </c>
      <c r="D64" s="240" t="s">
        <v>110</v>
      </c>
      <c r="E64" s="240" t="s">
        <v>110</v>
      </c>
    </row>
    <row r="65" spans="1:5" x14ac:dyDescent="0.25">
      <c r="A65" s="220">
        <v>63</v>
      </c>
      <c r="B65" s="221" t="s">
        <v>347</v>
      </c>
      <c r="C65" s="222">
        <v>9</v>
      </c>
      <c r="D65" s="240" t="s">
        <v>110</v>
      </c>
      <c r="E65" s="240" t="s">
        <v>110</v>
      </c>
    </row>
    <row r="66" spans="1:5" x14ac:dyDescent="0.25">
      <c r="A66" s="220">
        <v>64</v>
      </c>
      <c r="B66" s="221" t="s">
        <v>348</v>
      </c>
      <c r="C66" s="222">
        <v>21</v>
      </c>
      <c r="D66" s="240">
        <v>8.3000000000000007</v>
      </c>
      <c r="E66" s="240" t="s">
        <v>471</v>
      </c>
    </row>
    <row r="67" spans="1:5" x14ac:dyDescent="0.25">
      <c r="A67" s="220">
        <v>65</v>
      </c>
      <c r="B67" s="221" t="s">
        <v>349</v>
      </c>
      <c r="C67" s="222">
        <v>70</v>
      </c>
      <c r="D67" s="240">
        <v>6</v>
      </c>
      <c r="E67" s="240" t="s">
        <v>487</v>
      </c>
    </row>
    <row r="68" spans="1:5" x14ac:dyDescent="0.25">
      <c r="A68" s="220">
        <v>66</v>
      </c>
      <c r="B68" s="221" t="s">
        <v>350</v>
      </c>
      <c r="C68" s="222">
        <v>8</v>
      </c>
      <c r="D68" s="240" t="s">
        <v>110</v>
      </c>
      <c r="E68" s="240" t="s">
        <v>110</v>
      </c>
    </row>
    <row r="69" spans="1:5" x14ac:dyDescent="0.25">
      <c r="A69" s="220">
        <v>67</v>
      </c>
      <c r="B69" s="221" t="s">
        <v>351</v>
      </c>
      <c r="C69" s="222">
        <v>93</v>
      </c>
      <c r="D69" s="240">
        <v>5.8</v>
      </c>
      <c r="E69" s="240" t="s">
        <v>488</v>
      </c>
    </row>
    <row r="70" spans="1:5" x14ac:dyDescent="0.25">
      <c r="A70" s="220">
        <v>68</v>
      </c>
      <c r="B70" s="221" t="s">
        <v>352</v>
      </c>
      <c r="C70" s="222">
        <v>276</v>
      </c>
      <c r="D70" s="240">
        <v>5.3</v>
      </c>
      <c r="E70" s="240" t="s">
        <v>459</v>
      </c>
    </row>
    <row r="71" spans="1:5" x14ac:dyDescent="0.25">
      <c r="A71" s="220">
        <v>69</v>
      </c>
      <c r="B71" s="221" t="s">
        <v>353</v>
      </c>
      <c r="C71" s="222">
        <v>35</v>
      </c>
      <c r="D71" s="240">
        <v>5.1000000000000005</v>
      </c>
      <c r="E71" s="240" t="s">
        <v>479</v>
      </c>
    </row>
    <row r="72" spans="1:5" x14ac:dyDescent="0.25">
      <c r="A72" s="220">
        <v>70</v>
      </c>
      <c r="B72" s="221" t="s">
        <v>354</v>
      </c>
      <c r="C72" s="222">
        <v>12</v>
      </c>
      <c r="D72" s="240" t="s">
        <v>110</v>
      </c>
      <c r="E72" s="240" t="s">
        <v>110</v>
      </c>
    </row>
    <row r="73" spans="1:5" x14ac:dyDescent="0.25">
      <c r="A73" s="220">
        <v>71</v>
      </c>
      <c r="B73" s="221" t="s">
        <v>355</v>
      </c>
      <c r="C73" s="222">
        <v>103</v>
      </c>
      <c r="D73" s="240">
        <v>5.3999999999999995</v>
      </c>
      <c r="E73" s="240" t="s">
        <v>489</v>
      </c>
    </row>
    <row r="74" spans="1:5" x14ac:dyDescent="0.25">
      <c r="A74" s="220">
        <v>72</v>
      </c>
      <c r="B74" s="221" t="s">
        <v>356</v>
      </c>
      <c r="C74" s="222">
        <v>43</v>
      </c>
      <c r="D74" s="240">
        <v>4.2</v>
      </c>
      <c r="E74" s="240" t="s">
        <v>490</v>
      </c>
    </row>
    <row r="75" spans="1:5" ht="32.25" customHeight="1" x14ac:dyDescent="0.25">
      <c r="A75" s="313" t="s">
        <v>167</v>
      </c>
      <c r="B75" s="322"/>
      <c r="C75" s="322"/>
      <c r="D75" s="322"/>
      <c r="E75" s="314"/>
    </row>
    <row r="76" spans="1:5" ht="28.5" customHeight="1" x14ac:dyDescent="0.25">
      <c r="A76" s="287" t="s">
        <v>1276</v>
      </c>
      <c r="B76" s="288"/>
      <c r="C76" s="288"/>
      <c r="D76" s="288"/>
      <c r="E76" s="289"/>
    </row>
  </sheetData>
  <autoFilter ref="A2:E76"/>
  <mergeCells count="3">
    <mergeCell ref="A1:E1"/>
    <mergeCell ref="A75:E75"/>
    <mergeCell ref="A76:E76"/>
  </mergeCells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zoomScale="70" zoomScaleNormal="70" workbookViewId="0">
      <selection activeCell="Q33" sqref="Q33"/>
    </sheetView>
  </sheetViews>
  <sheetFormatPr defaultRowHeight="15" x14ac:dyDescent="0.25"/>
  <cols>
    <col min="2" max="2" width="13.140625" bestFit="1" customWidth="1"/>
    <col min="3" max="11" width="12.28515625" customWidth="1"/>
    <col min="12" max="12" width="12.28515625" style="113" customWidth="1"/>
  </cols>
  <sheetData>
    <row r="1" spans="1:12" ht="15.75" customHeight="1" x14ac:dyDescent="0.25">
      <c r="A1" s="304" t="s">
        <v>900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</row>
    <row r="2" spans="1:12" ht="29.25" customHeight="1" x14ac:dyDescent="0.25">
      <c r="A2" s="218" t="s">
        <v>104</v>
      </c>
      <c r="B2" s="218" t="s">
        <v>358</v>
      </c>
      <c r="C2" s="218" t="s">
        <v>10</v>
      </c>
      <c r="D2" s="218" t="s">
        <v>364</v>
      </c>
      <c r="E2" s="218" t="s">
        <v>365</v>
      </c>
      <c r="F2" s="218" t="s">
        <v>772</v>
      </c>
      <c r="G2" s="218" t="s">
        <v>446</v>
      </c>
      <c r="H2" s="218" t="s">
        <v>773</v>
      </c>
      <c r="I2" s="218" t="s">
        <v>448</v>
      </c>
      <c r="J2" s="218" t="s">
        <v>774</v>
      </c>
      <c r="K2" s="218" t="s">
        <v>775</v>
      </c>
      <c r="L2" s="218" t="s">
        <v>524</v>
      </c>
    </row>
    <row r="3" spans="1:12" x14ac:dyDescent="0.25">
      <c r="A3" s="68">
        <v>1</v>
      </c>
      <c r="B3" s="68" t="s">
        <v>285</v>
      </c>
      <c r="C3" s="60">
        <v>62</v>
      </c>
      <c r="D3" s="60">
        <v>61</v>
      </c>
      <c r="E3" s="60">
        <v>19</v>
      </c>
      <c r="F3" s="60">
        <v>23</v>
      </c>
      <c r="G3" s="60">
        <v>11</v>
      </c>
      <c r="H3" s="60">
        <v>10</v>
      </c>
      <c r="I3" s="60" t="s">
        <v>149</v>
      </c>
      <c r="J3" s="60">
        <v>6</v>
      </c>
      <c r="K3" s="60">
        <v>5</v>
      </c>
      <c r="L3" s="60" t="s">
        <v>149</v>
      </c>
    </row>
    <row r="4" spans="1:12" x14ac:dyDescent="0.25">
      <c r="A4" s="68">
        <v>2</v>
      </c>
      <c r="B4" s="68" t="s">
        <v>286</v>
      </c>
      <c r="C4" s="60">
        <v>32</v>
      </c>
      <c r="D4" s="60">
        <v>35</v>
      </c>
      <c r="E4" s="60">
        <v>12</v>
      </c>
      <c r="F4" s="60">
        <v>15</v>
      </c>
      <c r="G4" s="60">
        <v>16</v>
      </c>
      <c r="H4" s="60">
        <v>7</v>
      </c>
      <c r="I4" s="60">
        <v>6</v>
      </c>
      <c r="J4" s="60">
        <v>8</v>
      </c>
      <c r="K4" s="60" t="s">
        <v>149</v>
      </c>
      <c r="L4" s="60">
        <v>6</v>
      </c>
    </row>
    <row r="5" spans="1:12" x14ac:dyDescent="0.25">
      <c r="A5" s="68">
        <v>3</v>
      </c>
      <c r="B5" s="68" t="s">
        <v>287</v>
      </c>
      <c r="C5" s="60">
        <v>122</v>
      </c>
      <c r="D5" s="60">
        <v>121</v>
      </c>
      <c r="E5" s="60">
        <v>33</v>
      </c>
      <c r="F5" s="60">
        <v>38</v>
      </c>
      <c r="G5" s="60">
        <v>23</v>
      </c>
      <c r="H5" s="60">
        <v>33</v>
      </c>
      <c r="I5" s="60">
        <v>17</v>
      </c>
      <c r="J5" s="60">
        <v>13</v>
      </c>
      <c r="K5" s="60">
        <v>5</v>
      </c>
      <c r="L5" s="60">
        <v>6</v>
      </c>
    </row>
    <row r="6" spans="1:12" x14ac:dyDescent="0.25">
      <c r="A6" s="68">
        <v>4</v>
      </c>
      <c r="B6" s="68" t="s">
        <v>288</v>
      </c>
      <c r="C6" s="60">
        <v>41</v>
      </c>
      <c r="D6" s="60">
        <v>33</v>
      </c>
      <c r="E6" s="60">
        <v>13</v>
      </c>
      <c r="F6" s="60">
        <v>5</v>
      </c>
      <c r="G6" s="60">
        <v>11</v>
      </c>
      <c r="H6" s="60">
        <v>11</v>
      </c>
      <c r="I6" s="60" t="s">
        <v>149</v>
      </c>
      <c r="J6" s="60" t="s">
        <v>149</v>
      </c>
      <c r="K6" s="60">
        <v>5</v>
      </c>
      <c r="L6" s="60" t="s">
        <v>149</v>
      </c>
    </row>
    <row r="7" spans="1:12" x14ac:dyDescent="0.25">
      <c r="A7" s="68">
        <v>5</v>
      </c>
      <c r="B7" s="68" t="s">
        <v>289</v>
      </c>
      <c r="C7" s="60">
        <v>450</v>
      </c>
      <c r="D7" s="60">
        <v>483</v>
      </c>
      <c r="E7" s="60">
        <v>145</v>
      </c>
      <c r="F7" s="60">
        <v>98</v>
      </c>
      <c r="G7" s="60">
        <v>82</v>
      </c>
      <c r="H7" s="60">
        <v>87</v>
      </c>
      <c r="I7" s="60">
        <v>49</v>
      </c>
      <c r="J7" s="60">
        <v>36</v>
      </c>
      <c r="K7" s="60">
        <v>28</v>
      </c>
      <c r="L7" s="60">
        <v>28</v>
      </c>
    </row>
    <row r="8" spans="1:12" x14ac:dyDescent="0.25">
      <c r="A8" s="68">
        <v>6</v>
      </c>
      <c r="B8" s="68" t="s">
        <v>290</v>
      </c>
      <c r="C8" s="60">
        <v>23</v>
      </c>
      <c r="D8" s="60">
        <v>31</v>
      </c>
      <c r="E8" s="60">
        <v>9</v>
      </c>
      <c r="F8" s="60">
        <v>10</v>
      </c>
      <c r="G8" s="60">
        <v>9</v>
      </c>
      <c r="H8" s="60" t="s">
        <v>149</v>
      </c>
      <c r="I8" s="60" t="s">
        <v>149</v>
      </c>
      <c r="J8" s="60">
        <v>6</v>
      </c>
      <c r="K8" s="60" t="s">
        <v>149</v>
      </c>
      <c r="L8" s="60" t="s">
        <v>149</v>
      </c>
    </row>
    <row r="9" spans="1:12" x14ac:dyDescent="0.25">
      <c r="A9" s="68">
        <v>7</v>
      </c>
      <c r="B9" s="68" t="s">
        <v>291</v>
      </c>
      <c r="C9" s="60">
        <v>47</v>
      </c>
      <c r="D9" s="60">
        <v>48</v>
      </c>
      <c r="E9" s="60">
        <v>8</v>
      </c>
      <c r="F9" s="60">
        <v>15</v>
      </c>
      <c r="G9" s="60">
        <v>10</v>
      </c>
      <c r="H9" s="60" t="s">
        <v>149</v>
      </c>
      <c r="I9" s="60">
        <v>6</v>
      </c>
      <c r="J9" s="60" t="s">
        <v>149</v>
      </c>
      <c r="K9" s="60" t="s">
        <v>149</v>
      </c>
      <c r="L9" s="60" t="s">
        <v>149</v>
      </c>
    </row>
    <row r="10" spans="1:12" x14ac:dyDescent="0.25">
      <c r="A10" s="68">
        <v>8</v>
      </c>
      <c r="B10" s="68" t="s">
        <v>292</v>
      </c>
      <c r="C10" s="60">
        <v>84</v>
      </c>
      <c r="D10" s="60">
        <v>82</v>
      </c>
      <c r="E10" s="60">
        <v>21</v>
      </c>
      <c r="F10" s="60">
        <v>18</v>
      </c>
      <c r="G10" s="60">
        <v>22</v>
      </c>
      <c r="H10" s="60">
        <v>15</v>
      </c>
      <c r="I10" s="60">
        <v>9</v>
      </c>
      <c r="J10" s="60">
        <v>5</v>
      </c>
      <c r="K10" s="60">
        <v>5</v>
      </c>
      <c r="L10" s="60">
        <v>9</v>
      </c>
    </row>
    <row r="11" spans="1:12" x14ac:dyDescent="0.25">
      <c r="A11" s="68">
        <v>9</v>
      </c>
      <c r="B11" s="68" t="s">
        <v>293</v>
      </c>
      <c r="C11" s="60">
        <v>132</v>
      </c>
      <c r="D11" s="60">
        <v>154</v>
      </c>
      <c r="E11" s="60">
        <v>32</v>
      </c>
      <c r="F11" s="60">
        <v>46</v>
      </c>
      <c r="G11" s="60">
        <v>31</v>
      </c>
      <c r="H11" s="60">
        <v>14</v>
      </c>
      <c r="I11" s="60">
        <v>20</v>
      </c>
      <c r="J11" s="60">
        <v>9</v>
      </c>
      <c r="K11" s="60">
        <v>11</v>
      </c>
      <c r="L11" s="60">
        <v>14</v>
      </c>
    </row>
    <row r="12" spans="1:12" x14ac:dyDescent="0.25">
      <c r="A12" s="68">
        <v>10</v>
      </c>
      <c r="B12" s="68" t="s">
        <v>294</v>
      </c>
      <c r="C12" s="60">
        <v>70</v>
      </c>
      <c r="D12" s="60">
        <v>79</v>
      </c>
      <c r="E12" s="60">
        <v>20</v>
      </c>
      <c r="F12" s="60">
        <v>26</v>
      </c>
      <c r="G12" s="60">
        <v>13</v>
      </c>
      <c r="H12" s="60">
        <v>12</v>
      </c>
      <c r="I12" s="60">
        <v>14</v>
      </c>
      <c r="J12" s="60" t="s">
        <v>149</v>
      </c>
      <c r="K12" s="60">
        <v>5</v>
      </c>
      <c r="L12" s="60">
        <v>5</v>
      </c>
    </row>
    <row r="13" spans="1:12" x14ac:dyDescent="0.25">
      <c r="A13" s="68">
        <v>11</v>
      </c>
      <c r="B13" s="68" t="s">
        <v>295</v>
      </c>
      <c r="C13" s="60">
        <v>136</v>
      </c>
      <c r="D13" s="60">
        <v>104</v>
      </c>
      <c r="E13" s="60">
        <v>45</v>
      </c>
      <c r="F13" s="60">
        <v>33</v>
      </c>
      <c r="G13" s="60">
        <v>27</v>
      </c>
      <c r="H13" s="60">
        <v>22</v>
      </c>
      <c r="I13" s="60">
        <v>19</v>
      </c>
      <c r="J13" s="60">
        <v>13</v>
      </c>
      <c r="K13" s="60">
        <v>12</v>
      </c>
      <c r="L13" s="60">
        <v>9</v>
      </c>
    </row>
    <row r="14" spans="1:12" x14ac:dyDescent="0.25">
      <c r="A14" s="68">
        <v>12</v>
      </c>
      <c r="B14" s="68" t="s">
        <v>296</v>
      </c>
      <c r="C14" s="60">
        <v>36</v>
      </c>
      <c r="D14" s="60">
        <v>47</v>
      </c>
      <c r="E14" s="60">
        <v>8</v>
      </c>
      <c r="F14" s="60">
        <v>12</v>
      </c>
      <c r="G14" s="60">
        <v>5</v>
      </c>
      <c r="H14" s="60">
        <v>8</v>
      </c>
      <c r="I14" s="60">
        <v>7</v>
      </c>
      <c r="J14" s="60" t="s">
        <v>149</v>
      </c>
      <c r="K14" s="60">
        <v>9</v>
      </c>
      <c r="L14" s="60" t="s">
        <v>149</v>
      </c>
    </row>
    <row r="15" spans="1:12" x14ac:dyDescent="0.25">
      <c r="A15" s="68">
        <v>13</v>
      </c>
      <c r="B15" s="68" t="s">
        <v>297</v>
      </c>
      <c r="C15" s="60">
        <v>782</v>
      </c>
      <c r="D15" s="60">
        <v>727</v>
      </c>
      <c r="E15" s="60">
        <v>320</v>
      </c>
      <c r="F15" s="60">
        <v>120</v>
      </c>
      <c r="G15" s="60">
        <v>131</v>
      </c>
      <c r="H15" s="60">
        <v>161</v>
      </c>
      <c r="I15" s="60">
        <v>71</v>
      </c>
      <c r="J15" s="60">
        <v>60</v>
      </c>
      <c r="K15" s="60">
        <v>56</v>
      </c>
      <c r="L15" s="60">
        <v>74</v>
      </c>
    </row>
    <row r="16" spans="1:12" x14ac:dyDescent="0.25">
      <c r="A16" s="68">
        <v>14</v>
      </c>
      <c r="B16" s="68" t="s">
        <v>298</v>
      </c>
      <c r="C16" s="60">
        <v>201</v>
      </c>
      <c r="D16" s="60">
        <v>232</v>
      </c>
      <c r="E16" s="60">
        <v>77</v>
      </c>
      <c r="F16" s="60">
        <v>60</v>
      </c>
      <c r="G16" s="60">
        <v>47</v>
      </c>
      <c r="H16" s="60">
        <v>62</v>
      </c>
      <c r="I16" s="60">
        <v>24</v>
      </c>
      <c r="J16" s="60">
        <v>32</v>
      </c>
      <c r="K16" s="60">
        <v>14</v>
      </c>
      <c r="L16" s="60">
        <v>13</v>
      </c>
    </row>
    <row r="17" spans="1:12" x14ac:dyDescent="0.25">
      <c r="A17" s="68">
        <v>15</v>
      </c>
      <c r="B17" s="68" t="s">
        <v>299</v>
      </c>
      <c r="C17" s="60">
        <v>66</v>
      </c>
      <c r="D17" s="60">
        <v>94</v>
      </c>
      <c r="E17" s="60">
        <v>28</v>
      </c>
      <c r="F17" s="60">
        <v>14</v>
      </c>
      <c r="G17" s="60">
        <v>14</v>
      </c>
      <c r="H17" s="60">
        <v>16</v>
      </c>
      <c r="I17" s="60" t="s">
        <v>149</v>
      </c>
      <c r="J17" s="60">
        <v>6</v>
      </c>
      <c r="K17" s="60">
        <v>6</v>
      </c>
      <c r="L17" s="60" t="s">
        <v>149</v>
      </c>
    </row>
    <row r="18" spans="1:12" x14ac:dyDescent="0.25">
      <c r="A18" s="68">
        <v>16</v>
      </c>
      <c r="B18" s="68" t="s">
        <v>300</v>
      </c>
      <c r="C18" s="60">
        <v>114</v>
      </c>
      <c r="D18" s="60">
        <v>88</v>
      </c>
      <c r="E18" s="60">
        <v>25</v>
      </c>
      <c r="F18" s="60">
        <v>24</v>
      </c>
      <c r="G18" s="60">
        <v>21</v>
      </c>
      <c r="H18" s="60">
        <v>34</v>
      </c>
      <c r="I18" s="60">
        <v>13</v>
      </c>
      <c r="J18" s="60">
        <v>7</v>
      </c>
      <c r="K18" s="60">
        <v>7</v>
      </c>
      <c r="L18" s="60">
        <v>13</v>
      </c>
    </row>
    <row r="19" spans="1:12" x14ac:dyDescent="0.25">
      <c r="A19" s="68">
        <v>17</v>
      </c>
      <c r="B19" s="68" t="s">
        <v>301</v>
      </c>
      <c r="C19" s="60">
        <v>68</v>
      </c>
      <c r="D19" s="60">
        <v>89</v>
      </c>
      <c r="E19" s="60">
        <v>36</v>
      </c>
      <c r="F19" s="60">
        <v>21</v>
      </c>
      <c r="G19" s="60">
        <v>21</v>
      </c>
      <c r="H19" s="60">
        <v>21</v>
      </c>
      <c r="I19" s="60">
        <v>8</v>
      </c>
      <c r="J19" s="60">
        <v>7</v>
      </c>
      <c r="K19" s="60" t="s">
        <v>149</v>
      </c>
      <c r="L19" s="60">
        <v>8</v>
      </c>
    </row>
    <row r="20" spans="1:12" x14ac:dyDescent="0.25">
      <c r="A20" s="68">
        <v>18</v>
      </c>
      <c r="B20" s="68" t="s">
        <v>302</v>
      </c>
      <c r="C20" s="60">
        <v>173</v>
      </c>
      <c r="D20" s="60">
        <v>209</v>
      </c>
      <c r="E20" s="60">
        <v>54</v>
      </c>
      <c r="F20" s="60">
        <v>58</v>
      </c>
      <c r="G20" s="60">
        <v>51</v>
      </c>
      <c r="H20" s="60">
        <v>50</v>
      </c>
      <c r="I20" s="60">
        <v>22</v>
      </c>
      <c r="J20" s="60">
        <v>10</v>
      </c>
      <c r="K20" s="60">
        <v>11</v>
      </c>
      <c r="L20" s="60">
        <v>18</v>
      </c>
    </row>
    <row r="21" spans="1:12" x14ac:dyDescent="0.25">
      <c r="A21" s="68">
        <v>19</v>
      </c>
      <c r="B21" s="68" t="s">
        <v>303</v>
      </c>
      <c r="C21" s="60">
        <v>14</v>
      </c>
      <c r="D21" s="60">
        <v>12</v>
      </c>
      <c r="E21" s="60">
        <v>6</v>
      </c>
      <c r="F21" s="60">
        <v>6</v>
      </c>
      <c r="G21" s="60" t="s">
        <v>149</v>
      </c>
      <c r="H21" s="60" t="s">
        <v>149</v>
      </c>
      <c r="I21" s="60" t="s">
        <v>149</v>
      </c>
      <c r="J21" s="60" t="s">
        <v>149</v>
      </c>
      <c r="K21" s="60" t="s">
        <v>149</v>
      </c>
      <c r="L21" s="60">
        <v>0</v>
      </c>
    </row>
    <row r="22" spans="1:12" x14ac:dyDescent="0.25">
      <c r="A22" s="68">
        <v>20</v>
      </c>
      <c r="B22" s="68" t="s">
        <v>304</v>
      </c>
      <c r="C22" s="60">
        <v>209</v>
      </c>
      <c r="D22" s="60">
        <v>233</v>
      </c>
      <c r="E22" s="60">
        <v>82</v>
      </c>
      <c r="F22" s="60">
        <v>47</v>
      </c>
      <c r="G22" s="60">
        <v>47</v>
      </c>
      <c r="H22" s="60">
        <v>48</v>
      </c>
      <c r="I22" s="60">
        <v>20</v>
      </c>
      <c r="J22" s="60">
        <v>21</v>
      </c>
      <c r="K22" s="60">
        <v>27</v>
      </c>
      <c r="L22" s="60">
        <v>11</v>
      </c>
    </row>
    <row r="23" spans="1:12" x14ac:dyDescent="0.25">
      <c r="A23" s="68">
        <v>21</v>
      </c>
      <c r="B23" s="68" t="s">
        <v>305</v>
      </c>
      <c r="C23" s="60">
        <v>26</v>
      </c>
      <c r="D23" s="60">
        <v>23</v>
      </c>
      <c r="E23" s="60">
        <v>11</v>
      </c>
      <c r="F23" s="60">
        <v>10</v>
      </c>
      <c r="G23" s="60">
        <v>6</v>
      </c>
      <c r="H23" s="60" t="s">
        <v>149</v>
      </c>
      <c r="I23" s="60" t="s">
        <v>149</v>
      </c>
      <c r="J23" s="60" t="s">
        <v>149</v>
      </c>
      <c r="K23" s="60" t="s">
        <v>149</v>
      </c>
      <c r="L23" s="60" t="s">
        <v>149</v>
      </c>
    </row>
    <row r="24" spans="1:12" x14ac:dyDescent="0.25">
      <c r="A24" s="68">
        <v>22</v>
      </c>
      <c r="B24" s="68" t="s">
        <v>306</v>
      </c>
      <c r="C24" s="60">
        <v>104</v>
      </c>
      <c r="D24" s="60">
        <v>116</v>
      </c>
      <c r="E24" s="60">
        <v>21</v>
      </c>
      <c r="F24" s="60">
        <v>33</v>
      </c>
      <c r="G24" s="60">
        <v>16</v>
      </c>
      <c r="H24" s="60">
        <v>26</v>
      </c>
      <c r="I24" s="60">
        <v>18</v>
      </c>
      <c r="J24" s="60">
        <v>6</v>
      </c>
      <c r="K24" s="60">
        <v>11</v>
      </c>
      <c r="L24" s="60">
        <v>6</v>
      </c>
    </row>
    <row r="25" spans="1:12" x14ac:dyDescent="0.25">
      <c r="A25" s="68">
        <v>23</v>
      </c>
      <c r="B25" s="68" t="s">
        <v>307</v>
      </c>
      <c r="C25" s="60">
        <v>89</v>
      </c>
      <c r="D25" s="60">
        <v>95</v>
      </c>
      <c r="E25" s="60">
        <v>16</v>
      </c>
      <c r="F25" s="60">
        <v>17</v>
      </c>
      <c r="G25" s="60">
        <v>23</v>
      </c>
      <c r="H25" s="60">
        <v>31</v>
      </c>
      <c r="I25" s="60">
        <v>8</v>
      </c>
      <c r="J25" s="60">
        <v>9</v>
      </c>
      <c r="K25" s="60">
        <v>5</v>
      </c>
      <c r="L25" s="60">
        <v>6</v>
      </c>
    </row>
    <row r="26" spans="1:12" x14ac:dyDescent="0.25">
      <c r="A26" s="68">
        <v>24</v>
      </c>
      <c r="B26" s="68" t="s">
        <v>308</v>
      </c>
      <c r="C26" s="60">
        <v>37</v>
      </c>
      <c r="D26" s="60">
        <v>58</v>
      </c>
      <c r="E26" s="60">
        <v>14</v>
      </c>
      <c r="F26" s="60">
        <v>24</v>
      </c>
      <c r="G26" s="60">
        <v>14</v>
      </c>
      <c r="H26" s="60">
        <v>7</v>
      </c>
      <c r="I26" s="60">
        <v>8</v>
      </c>
      <c r="J26" s="60" t="s">
        <v>149</v>
      </c>
      <c r="K26" s="60" t="s">
        <v>149</v>
      </c>
      <c r="L26" s="60" t="s">
        <v>149</v>
      </c>
    </row>
    <row r="27" spans="1:12" x14ac:dyDescent="0.25">
      <c r="A27" s="68">
        <v>25</v>
      </c>
      <c r="B27" s="68" t="s">
        <v>309</v>
      </c>
      <c r="C27" s="60">
        <v>35</v>
      </c>
      <c r="D27" s="60">
        <v>55</v>
      </c>
      <c r="E27" s="60">
        <v>14</v>
      </c>
      <c r="F27" s="60">
        <v>9</v>
      </c>
      <c r="G27" s="60">
        <v>12</v>
      </c>
      <c r="H27" s="60">
        <v>8</v>
      </c>
      <c r="I27" s="60" t="s">
        <v>149</v>
      </c>
      <c r="J27" s="60" t="s">
        <v>149</v>
      </c>
      <c r="K27" s="60">
        <v>0</v>
      </c>
      <c r="L27" s="60">
        <v>0</v>
      </c>
    </row>
    <row r="28" spans="1:12" x14ac:dyDescent="0.25">
      <c r="A28" s="68">
        <v>26</v>
      </c>
      <c r="B28" s="68" t="s">
        <v>310</v>
      </c>
      <c r="C28" s="60">
        <v>19</v>
      </c>
      <c r="D28" s="60">
        <v>21</v>
      </c>
      <c r="E28" s="60" t="s">
        <v>149</v>
      </c>
      <c r="F28" s="60" t="s">
        <v>149</v>
      </c>
      <c r="G28" s="60">
        <v>7</v>
      </c>
      <c r="H28" s="60">
        <v>0</v>
      </c>
      <c r="I28" s="60" t="s">
        <v>149</v>
      </c>
      <c r="J28" s="60" t="s">
        <v>149</v>
      </c>
      <c r="K28" s="60" t="s">
        <v>149</v>
      </c>
      <c r="L28" s="60" t="s">
        <v>149</v>
      </c>
    </row>
    <row r="29" spans="1:12" x14ac:dyDescent="0.25">
      <c r="A29" s="68">
        <v>27</v>
      </c>
      <c r="B29" s="68" t="s">
        <v>311</v>
      </c>
      <c r="C29" s="60">
        <v>40</v>
      </c>
      <c r="D29" s="60">
        <v>40</v>
      </c>
      <c r="E29" s="60">
        <v>19</v>
      </c>
      <c r="F29" s="60">
        <v>12</v>
      </c>
      <c r="G29" s="60">
        <v>10</v>
      </c>
      <c r="H29" s="60">
        <v>8</v>
      </c>
      <c r="I29" s="60">
        <v>9</v>
      </c>
      <c r="J29" s="60" t="s">
        <v>149</v>
      </c>
      <c r="K29" s="60" t="s">
        <v>149</v>
      </c>
      <c r="L29" s="60">
        <v>6</v>
      </c>
    </row>
    <row r="30" spans="1:12" x14ac:dyDescent="0.25">
      <c r="A30" s="68">
        <v>28</v>
      </c>
      <c r="B30" s="68" t="s">
        <v>312</v>
      </c>
      <c r="C30" s="60">
        <v>153</v>
      </c>
      <c r="D30" s="60">
        <v>164</v>
      </c>
      <c r="E30" s="60">
        <v>61</v>
      </c>
      <c r="F30" s="60">
        <v>51</v>
      </c>
      <c r="G30" s="60">
        <v>42</v>
      </c>
      <c r="H30" s="60">
        <v>38</v>
      </c>
      <c r="I30" s="60">
        <v>23</v>
      </c>
      <c r="J30" s="60">
        <v>13</v>
      </c>
      <c r="K30" s="60">
        <v>5</v>
      </c>
      <c r="L30" s="60">
        <v>14</v>
      </c>
    </row>
    <row r="31" spans="1:12" x14ac:dyDescent="0.25">
      <c r="A31" s="68">
        <v>29</v>
      </c>
      <c r="B31" s="68" t="s">
        <v>313</v>
      </c>
      <c r="C31" s="60">
        <v>88</v>
      </c>
      <c r="D31" s="60">
        <v>36</v>
      </c>
      <c r="E31" s="60">
        <v>24</v>
      </c>
      <c r="F31" s="60">
        <v>21</v>
      </c>
      <c r="G31" s="60">
        <v>7</v>
      </c>
      <c r="H31" s="60">
        <v>8</v>
      </c>
      <c r="I31" s="60">
        <v>16</v>
      </c>
      <c r="J31" s="60" t="s">
        <v>149</v>
      </c>
      <c r="K31" s="60" t="s">
        <v>149</v>
      </c>
      <c r="L31" s="60" t="s">
        <v>149</v>
      </c>
    </row>
    <row r="32" spans="1:12" x14ac:dyDescent="0.25">
      <c r="A32" s="68">
        <v>30</v>
      </c>
      <c r="B32" s="68" t="s">
        <v>314</v>
      </c>
      <c r="C32" s="60">
        <v>329</v>
      </c>
      <c r="D32" s="60">
        <v>344</v>
      </c>
      <c r="E32" s="60">
        <v>120</v>
      </c>
      <c r="F32" s="60">
        <v>92</v>
      </c>
      <c r="G32" s="60">
        <v>76</v>
      </c>
      <c r="H32" s="60">
        <v>55</v>
      </c>
      <c r="I32" s="60">
        <v>46</v>
      </c>
      <c r="J32" s="60">
        <v>39</v>
      </c>
      <c r="K32" s="60">
        <v>30</v>
      </c>
      <c r="L32" s="60">
        <v>19</v>
      </c>
    </row>
    <row r="33" spans="1:12" x14ac:dyDescent="0.25">
      <c r="A33" s="68">
        <v>31</v>
      </c>
      <c r="B33" s="68" t="s">
        <v>315</v>
      </c>
      <c r="C33" s="60">
        <v>38</v>
      </c>
      <c r="D33" s="60">
        <v>38</v>
      </c>
      <c r="E33" s="60">
        <v>15</v>
      </c>
      <c r="F33" s="60">
        <v>7</v>
      </c>
      <c r="G33" s="60">
        <v>9</v>
      </c>
      <c r="H33" s="60">
        <v>6</v>
      </c>
      <c r="I33" s="60">
        <v>13</v>
      </c>
      <c r="J33" s="60">
        <v>7</v>
      </c>
      <c r="K33" s="60" t="s">
        <v>149</v>
      </c>
      <c r="L33" s="60" t="s">
        <v>149</v>
      </c>
    </row>
    <row r="34" spans="1:12" x14ac:dyDescent="0.25">
      <c r="A34" s="68">
        <v>32</v>
      </c>
      <c r="B34" s="68" t="s">
        <v>316</v>
      </c>
      <c r="C34" s="60">
        <v>210</v>
      </c>
      <c r="D34" s="60">
        <v>199</v>
      </c>
      <c r="E34" s="60">
        <v>85</v>
      </c>
      <c r="F34" s="60">
        <v>67</v>
      </c>
      <c r="G34" s="60">
        <v>54</v>
      </c>
      <c r="H34" s="60">
        <v>59</v>
      </c>
      <c r="I34" s="60">
        <v>28</v>
      </c>
      <c r="J34" s="60">
        <v>24</v>
      </c>
      <c r="K34" s="60">
        <v>20</v>
      </c>
      <c r="L34" s="60">
        <v>22</v>
      </c>
    </row>
    <row r="35" spans="1:12" x14ac:dyDescent="0.25">
      <c r="A35" s="68">
        <v>33</v>
      </c>
      <c r="B35" s="68" t="s">
        <v>317</v>
      </c>
      <c r="C35" s="60">
        <v>39</v>
      </c>
      <c r="D35" s="60">
        <v>35</v>
      </c>
      <c r="E35" s="60">
        <v>7</v>
      </c>
      <c r="F35" s="60">
        <v>9</v>
      </c>
      <c r="G35" s="60">
        <v>7</v>
      </c>
      <c r="H35" s="60">
        <v>0</v>
      </c>
      <c r="I35" s="60">
        <v>10</v>
      </c>
      <c r="J35" s="60" t="s">
        <v>149</v>
      </c>
      <c r="K35" s="60" t="s">
        <v>149</v>
      </c>
      <c r="L35" s="60" t="s">
        <v>149</v>
      </c>
    </row>
    <row r="36" spans="1:12" x14ac:dyDescent="0.25">
      <c r="A36" s="68">
        <v>34</v>
      </c>
      <c r="B36" s="68" t="s">
        <v>318</v>
      </c>
      <c r="C36" s="60">
        <v>39</v>
      </c>
      <c r="D36" s="60">
        <v>53</v>
      </c>
      <c r="E36" s="60">
        <v>11</v>
      </c>
      <c r="F36" s="60">
        <v>13</v>
      </c>
      <c r="G36" s="60">
        <v>6</v>
      </c>
      <c r="H36" s="60">
        <v>18</v>
      </c>
      <c r="I36" s="60">
        <v>5</v>
      </c>
      <c r="J36" s="60" t="s">
        <v>149</v>
      </c>
      <c r="K36" s="60" t="s">
        <v>149</v>
      </c>
      <c r="L36" s="60" t="s">
        <v>149</v>
      </c>
    </row>
    <row r="37" spans="1:12" x14ac:dyDescent="0.25">
      <c r="A37" s="68">
        <v>35</v>
      </c>
      <c r="B37" s="68" t="s">
        <v>319</v>
      </c>
      <c r="C37" s="60">
        <v>73</v>
      </c>
      <c r="D37" s="60">
        <v>71</v>
      </c>
      <c r="E37" s="60">
        <v>24</v>
      </c>
      <c r="F37" s="60">
        <v>23</v>
      </c>
      <c r="G37" s="60">
        <v>7</v>
      </c>
      <c r="H37" s="60">
        <v>29</v>
      </c>
      <c r="I37" s="60">
        <v>14</v>
      </c>
      <c r="J37" s="60">
        <v>7</v>
      </c>
      <c r="K37" s="60" t="s">
        <v>149</v>
      </c>
      <c r="L37" s="60">
        <v>7</v>
      </c>
    </row>
    <row r="38" spans="1:12" x14ac:dyDescent="0.25">
      <c r="A38" s="68">
        <v>36</v>
      </c>
      <c r="B38" s="68" t="s">
        <v>320</v>
      </c>
      <c r="C38" s="60">
        <v>177</v>
      </c>
      <c r="D38" s="60">
        <v>205</v>
      </c>
      <c r="E38" s="60">
        <v>53</v>
      </c>
      <c r="F38" s="60">
        <v>45</v>
      </c>
      <c r="G38" s="60">
        <v>46</v>
      </c>
      <c r="H38" s="60">
        <v>42</v>
      </c>
      <c r="I38" s="60">
        <v>34</v>
      </c>
      <c r="J38" s="60">
        <v>33</v>
      </c>
      <c r="K38" s="60">
        <v>12</v>
      </c>
      <c r="L38" s="60">
        <v>12</v>
      </c>
    </row>
    <row r="39" spans="1:12" x14ac:dyDescent="0.25">
      <c r="A39" s="68">
        <v>37</v>
      </c>
      <c r="B39" s="68" t="s">
        <v>321</v>
      </c>
      <c r="C39" s="60">
        <v>260</v>
      </c>
      <c r="D39" s="60">
        <v>299</v>
      </c>
      <c r="E39" s="60">
        <v>42</v>
      </c>
      <c r="F39" s="60">
        <v>72</v>
      </c>
      <c r="G39" s="60">
        <v>62</v>
      </c>
      <c r="H39" s="60">
        <v>67</v>
      </c>
      <c r="I39" s="60">
        <v>35</v>
      </c>
      <c r="J39" s="60">
        <v>23</v>
      </c>
      <c r="K39" s="60">
        <v>25</v>
      </c>
      <c r="L39" s="60">
        <v>25</v>
      </c>
    </row>
    <row r="40" spans="1:12" x14ac:dyDescent="0.25">
      <c r="A40" s="68">
        <v>38</v>
      </c>
      <c r="B40" s="68" t="s">
        <v>322</v>
      </c>
      <c r="C40" s="60">
        <v>118</v>
      </c>
      <c r="D40" s="60">
        <v>162</v>
      </c>
      <c r="E40" s="60">
        <v>25</v>
      </c>
      <c r="F40" s="60">
        <v>41</v>
      </c>
      <c r="G40" s="60">
        <v>24</v>
      </c>
      <c r="H40" s="60">
        <v>23</v>
      </c>
      <c r="I40" s="60">
        <v>5</v>
      </c>
      <c r="J40" s="60">
        <v>8</v>
      </c>
      <c r="K40" s="60">
        <v>6</v>
      </c>
      <c r="L40" s="60">
        <v>6</v>
      </c>
    </row>
    <row r="41" spans="1:12" x14ac:dyDescent="0.25">
      <c r="A41" s="68">
        <v>39</v>
      </c>
      <c r="B41" s="68" t="s">
        <v>323</v>
      </c>
      <c r="C41" s="60">
        <v>46</v>
      </c>
      <c r="D41" s="60">
        <v>43</v>
      </c>
      <c r="E41" s="60">
        <v>21</v>
      </c>
      <c r="F41" s="60">
        <v>19</v>
      </c>
      <c r="G41" s="60">
        <v>6</v>
      </c>
      <c r="H41" s="60" t="s">
        <v>149</v>
      </c>
      <c r="I41" s="60">
        <v>13</v>
      </c>
      <c r="J41" s="60" t="s">
        <v>149</v>
      </c>
      <c r="K41" s="60" t="s">
        <v>149</v>
      </c>
      <c r="L41" s="60">
        <v>5</v>
      </c>
    </row>
    <row r="42" spans="1:12" x14ac:dyDescent="0.25">
      <c r="A42" s="68">
        <v>40</v>
      </c>
      <c r="B42" s="68" t="s">
        <v>324</v>
      </c>
      <c r="C42" s="60">
        <v>8</v>
      </c>
      <c r="D42" s="60">
        <v>9</v>
      </c>
      <c r="E42" s="60" t="s">
        <v>149</v>
      </c>
      <c r="F42" s="60" t="s">
        <v>149</v>
      </c>
      <c r="G42" s="60" t="s">
        <v>149</v>
      </c>
      <c r="H42" s="60" t="s">
        <v>149</v>
      </c>
      <c r="I42" s="60">
        <v>7</v>
      </c>
      <c r="J42" s="60" t="s">
        <v>149</v>
      </c>
      <c r="K42" s="60">
        <v>0</v>
      </c>
      <c r="L42" s="60" t="s">
        <v>149</v>
      </c>
    </row>
    <row r="43" spans="1:12" x14ac:dyDescent="0.25">
      <c r="A43" s="68">
        <v>41</v>
      </c>
      <c r="B43" s="68" t="s">
        <v>325</v>
      </c>
      <c r="C43" s="60">
        <v>1767</v>
      </c>
      <c r="D43" s="60">
        <v>2045</v>
      </c>
      <c r="E43" s="60">
        <v>787</v>
      </c>
      <c r="F43" s="60">
        <v>380</v>
      </c>
      <c r="G43" s="60">
        <v>388</v>
      </c>
      <c r="H43" s="60">
        <v>278</v>
      </c>
      <c r="I43" s="60">
        <v>253</v>
      </c>
      <c r="J43" s="60">
        <v>157</v>
      </c>
      <c r="K43" s="60">
        <v>176</v>
      </c>
      <c r="L43" s="60">
        <v>121</v>
      </c>
    </row>
    <row r="44" spans="1:12" x14ac:dyDescent="0.25">
      <c r="A44" s="68">
        <v>42</v>
      </c>
      <c r="B44" s="68" t="s">
        <v>326</v>
      </c>
      <c r="C44" s="60">
        <v>100</v>
      </c>
      <c r="D44" s="60">
        <v>87</v>
      </c>
      <c r="E44" s="60">
        <v>16</v>
      </c>
      <c r="F44" s="60">
        <v>27</v>
      </c>
      <c r="G44" s="60">
        <v>25</v>
      </c>
      <c r="H44" s="60">
        <v>14</v>
      </c>
      <c r="I44" s="60">
        <v>24</v>
      </c>
      <c r="J44" s="60">
        <v>7</v>
      </c>
      <c r="K44" s="60">
        <v>10</v>
      </c>
      <c r="L44" s="60">
        <v>9</v>
      </c>
    </row>
    <row r="45" spans="1:12" x14ac:dyDescent="0.25">
      <c r="A45" s="68">
        <v>43</v>
      </c>
      <c r="B45" s="68" t="s">
        <v>327</v>
      </c>
      <c r="C45" s="60">
        <v>82</v>
      </c>
      <c r="D45" s="60">
        <v>83</v>
      </c>
      <c r="E45" s="60">
        <v>28</v>
      </c>
      <c r="F45" s="60">
        <v>18</v>
      </c>
      <c r="G45" s="60">
        <v>21</v>
      </c>
      <c r="H45" s="60">
        <v>16</v>
      </c>
      <c r="I45" s="60">
        <v>15</v>
      </c>
      <c r="J45" s="60">
        <v>8</v>
      </c>
      <c r="K45" s="60" t="s">
        <v>149</v>
      </c>
      <c r="L45" s="60">
        <v>7</v>
      </c>
    </row>
    <row r="46" spans="1:12" x14ac:dyDescent="0.25">
      <c r="A46" s="68">
        <v>44</v>
      </c>
      <c r="B46" s="68" t="s">
        <v>328</v>
      </c>
      <c r="C46" s="60">
        <v>108</v>
      </c>
      <c r="D46" s="60">
        <v>98</v>
      </c>
      <c r="E46" s="60">
        <v>30</v>
      </c>
      <c r="F46" s="60">
        <v>30</v>
      </c>
      <c r="G46" s="60">
        <v>25</v>
      </c>
      <c r="H46" s="60">
        <v>24</v>
      </c>
      <c r="I46" s="60">
        <v>13</v>
      </c>
      <c r="J46" s="60">
        <v>6</v>
      </c>
      <c r="K46" s="60">
        <v>11</v>
      </c>
      <c r="L46" s="60">
        <v>6</v>
      </c>
    </row>
    <row r="47" spans="1:12" x14ac:dyDescent="0.25">
      <c r="A47" s="68">
        <v>45</v>
      </c>
      <c r="B47" s="68" t="s">
        <v>329</v>
      </c>
      <c r="C47" s="60">
        <v>297</v>
      </c>
      <c r="D47" s="60">
        <v>331</v>
      </c>
      <c r="E47" s="60">
        <v>75</v>
      </c>
      <c r="F47" s="60">
        <v>83</v>
      </c>
      <c r="G47" s="60">
        <v>73</v>
      </c>
      <c r="H47" s="60">
        <v>57</v>
      </c>
      <c r="I47" s="60">
        <v>34</v>
      </c>
      <c r="J47" s="60">
        <v>38</v>
      </c>
      <c r="K47" s="60">
        <v>23</v>
      </c>
      <c r="L47" s="60">
        <v>36</v>
      </c>
    </row>
    <row r="48" spans="1:12" x14ac:dyDescent="0.25">
      <c r="A48" s="68">
        <v>46</v>
      </c>
      <c r="B48" s="68" t="s">
        <v>330</v>
      </c>
      <c r="C48" s="60">
        <v>184</v>
      </c>
      <c r="D48" s="60">
        <v>209</v>
      </c>
      <c r="E48" s="60">
        <v>40</v>
      </c>
      <c r="F48" s="60">
        <v>36</v>
      </c>
      <c r="G48" s="60">
        <v>38</v>
      </c>
      <c r="H48" s="60">
        <v>65</v>
      </c>
      <c r="I48" s="60">
        <v>24</v>
      </c>
      <c r="J48" s="60">
        <v>17</v>
      </c>
      <c r="K48" s="60">
        <v>7</v>
      </c>
      <c r="L48" s="60">
        <v>8</v>
      </c>
    </row>
    <row r="49" spans="1:12" x14ac:dyDescent="0.25">
      <c r="A49" s="68">
        <v>47</v>
      </c>
      <c r="B49" s="68" t="s">
        <v>331</v>
      </c>
      <c r="C49" s="60">
        <v>19</v>
      </c>
      <c r="D49" s="60">
        <v>21</v>
      </c>
      <c r="E49" s="60">
        <v>6</v>
      </c>
      <c r="F49" s="60" t="s">
        <v>149</v>
      </c>
      <c r="G49" s="60" t="s">
        <v>149</v>
      </c>
      <c r="H49" s="60">
        <v>0</v>
      </c>
      <c r="I49" s="60" t="s">
        <v>149</v>
      </c>
      <c r="J49" s="60">
        <v>0</v>
      </c>
      <c r="K49" s="60" t="s">
        <v>149</v>
      </c>
      <c r="L49" s="60" t="s">
        <v>149</v>
      </c>
    </row>
    <row r="50" spans="1:12" x14ac:dyDescent="0.25">
      <c r="A50" s="68">
        <v>48</v>
      </c>
      <c r="B50" s="68" t="s">
        <v>332</v>
      </c>
      <c r="C50" s="60">
        <v>65</v>
      </c>
      <c r="D50" s="60">
        <v>63</v>
      </c>
      <c r="E50" s="60">
        <v>17</v>
      </c>
      <c r="F50" s="60">
        <v>17</v>
      </c>
      <c r="G50" s="60">
        <v>13</v>
      </c>
      <c r="H50" s="60">
        <v>21</v>
      </c>
      <c r="I50" s="60">
        <v>5</v>
      </c>
      <c r="J50" s="60">
        <v>6</v>
      </c>
      <c r="K50" s="60" t="s">
        <v>149</v>
      </c>
      <c r="L50" s="60">
        <v>7</v>
      </c>
    </row>
    <row r="51" spans="1:12" x14ac:dyDescent="0.25">
      <c r="A51" s="68">
        <v>49</v>
      </c>
      <c r="B51" s="68" t="s">
        <v>333</v>
      </c>
      <c r="C51" s="60">
        <v>116</v>
      </c>
      <c r="D51" s="60">
        <v>93</v>
      </c>
      <c r="E51" s="60">
        <v>24</v>
      </c>
      <c r="F51" s="60">
        <v>32</v>
      </c>
      <c r="G51" s="60">
        <v>23</v>
      </c>
      <c r="H51" s="60">
        <v>20</v>
      </c>
      <c r="I51" s="60">
        <v>13</v>
      </c>
      <c r="J51" s="60">
        <v>5</v>
      </c>
      <c r="K51" s="60">
        <v>9</v>
      </c>
      <c r="L51" s="60">
        <v>9</v>
      </c>
    </row>
    <row r="52" spans="1:12" x14ac:dyDescent="0.25">
      <c r="A52" s="68">
        <v>50</v>
      </c>
      <c r="B52" s="68" t="s">
        <v>334</v>
      </c>
      <c r="C52" s="60">
        <v>106</v>
      </c>
      <c r="D52" s="60">
        <v>112</v>
      </c>
      <c r="E52" s="60">
        <v>29</v>
      </c>
      <c r="F52" s="60">
        <v>31</v>
      </c>
      <c r="G52" s="60">
        <v>25</v>
      </c>
      <c r="H52" s="60">
        <v>37</v>
      </c>
      <c r="I52" s="60">
        <v>12</v>
      </c>
      <c r="J52" s="60">
        <v>12</v>
      </c>
      <c r="K52" s="60">
        <v>14</v>
      </c>
      <c r="L52" s="60">
        <v>11</v>
      </c>
    </row>
    <row r="53" spans="1:12" x14ac:dyDescent="0.25">
      <c r="A53" s="68">
        <v>51</v>
      </c>
      <c r="B53" s="68" t="s">
        <v>335</v>
      </c>
      <c r="C53" s="60">
        <v>27</v>
      </c>
      <c r="D53" s="60">
        <v>61</v>
      </c>
      <c r="E53" s="60">
        <v>7</v>
      </c>
      <c r="F53" s="60">
        <v>14</v>
      </c>
      <c r="G53" s="60">
        <v>7</v>
      </c>
      <c r="H53" s="60">
        <v>7</v>
      </c>
      <c r="I53" s="60">
        <v>5</v>
      </c>
      <c r="J53" s="60">
        <v>7</v>
      </c>
      <c r="K53" s="60" t="s">
        <v>149</v>
      </c>
      <c r="L53" s="60" t="s">
        <v>149</v>
      </c>
    </row>
    <row r="54" spans="1:12" x14ac:dyDescent="0.25">
      <c r="A54" s="68">
        <v>52</v>
      </c>
      <c r="B54" s="68" t="s">
        <v>336</v>
      </c>
      <c r="C54" s="60">
        <v>399</v>
      </c>
      <c r="D54" s="60">
        <v>434</v>
      </c>
      <c r="E54" s="60">
        <v>79</v>
      </c>
      <c r="F54" s="60">
        <v>93</v>
      </c>
      <c r="G54" s="60">
        <v>101</v>
      </c>
      <c r="H54" s="60">
        <v>72</v>
      </c>
      <c r="I54" s="60">
        <v>55</v>
      </c>
      <c r="J54" s="60">
        <v>38</v>
      </c>
      <c r="K54" s="60">
        <v>39</v>
      </c>
      <c r="L54" s="60">
        <v>22</v>
      </c>
    </row>
    <row r="55" spans="1:12" x14ac:dyDescent="0.25">
      <c r="A55" s="68">
        <v>53</v>
      </c>
      <c r="B55" s="68" t="s">
        <v>337</v>
      </c>
      <c r="C55" s="60">
        <v>54</v>
      </c>
      <c r="D55" s="60">
        <v>43</v>
      </c>
      <c r="E55" s="60">
        <v>12</v>
      </c>
      <c r="F55" s="60">
        <v>17</v>
      </c>
      <c r="G55" s="60">
        <v>12</v>
      </c>
      <c r="H55" s="60" t="s">
        <v>149</v>
      </c>
      <c r="I55" s="60" t="s">
        <v>149</v>
      </c>
      <c r="J55" s="60">
        <v>14</v>
      </c>
      <c r="K55" s="60" t="s">
        <v>149</v>
      </c>
      <c r="L55" s="60" t="s">
        <v>149</v>
      </c>
    </row>
    <row r="56" spans="1:12" x14ac:dyDescent="0.25">
      <c r="A56" s="68">
        <v>54</v>
      </c>
      <c r="B56" s="68" t="s">
        <v>338</v>
      </c>
      <c r="C56" s="60">
        <v>333</v>
      </c>
      <c r="D56" s="60">
        <v>365</v>
      </c>
      <c r="E56" s="60">
        <v>148</v>
      </c>
      <c r="F56" s="60">
        <v>97</v>
      </c>
      <c r="G56" s="60">
        <v>76</v>
      </c>
      <c r="H56" s="60">
        <v>76</v>
      </c>
      <c r="I56" s="60">
        <v>47</v>
      </c>
      <c r="J56" s="60">
        <v>22</v>
      </c>
      <c r="K56" s="60">
        <v>37</v>
      </c>
      <c r="L56" s="60">
        <v>34</v>
      </c>
    </row>
    <row r="57" spans="1:12" x14ac:dyDescent="0.25">
      <c r="A57" s="68">
        <v>55</v>
      </c>
      <c r="B57" s="68" t="s">
        <v>339</v>
      </c>
      <c r="C57" s="60">
        <v>41</v>
      </c>
      <c r="D57" s="60">
        <v>38</v>
      </c>
      <c r="E57" s="60">
        <v>11</v>
      </c>
      <c r="F57" s="60">
        <v>17</v>
      </c>
      <c r="G57" s="60">
        <v>10</v>
      </c>
      <c r="H57" s="60" t="s">
        <v>149</v>
      </c>
      <c r="I57" s="60">
        <v>7</v>
      </c>
      <c r="J57" s="60">
        <v>5</v>
      </c>
      <c r="K57" s="60">
        <v>5</v>
      </c>
      <c r="L57" s="60" t="s">
        <v>149</v>
      </c>
    </row>
    <row r="58" spans="1:12" x14ac:dyDescent="0.25">
      <c r="A58" s="68">
        <v>56</v>
      </c>
      <c r="B58" s="68" t="s">
        <v>340</v>
      </c>
      <c r="C58" s="60">
        <v>166</v>
      </c>
      <c r="D58" s="60">
        <v>121</v>
      </c>
      <c r="E58" s="60">
        <v>27</v>
      </c>
      <c r="F58" s="60">
        <v>22</v>
      </c>
      <c r="G58" s="60">
        <v>21</v>
      </c>
      <c r="H58" s="60">
        <v>54</v>
      </c>
      <c r="I58" s="60">
        <v>19</v>
      </c>
      <c r="J58" s="60">
        <v>8</v>
      </c>
      <c r="K58" s="60">
        <v>6</v>
      </c>
      <c r="L58" s="60">
        <v>16</v>
      </c>
    </row>
    <row r="59" spans="1:12" x14ac:dyDescent="0.25">
      <c r="A59" s="68">
        <v>57</v>
      </c>
      <c r="B59" s="68" t="s">
        <v>341</v>
      </c>
      <c r="C59" s="60">
        <v>145</v>
      </c>
      <c r="D59" s="60">
        <v>141</v>
      </c>
      <c r="E59" s="60">
        <v>45</v>
      </c>
      <c r="F59" s="60">
        <v>31</v>
      </c>
      <c r="G59" s="60">
        <v>39</v>
      </c>
      <c r="H59" s="60">
        <v>27</v>
      </c>
      <c r="I59" s="60">
        <v>30</v>
      </c>
      <c r="J59" s="60">
        <v>18</v>
      </c>
      <c r="K59" s="60">
        <v>8</v>
      </c>
      <c r="L59" s="60">
        <v>9</v>
      </c>
    </row>
    <row r="60" spans="1:12" x14ac:dyDescent="0.25">
      <c r="A60" s="68">
        <v>58</v>
      </c>
      <c r="B60" s="68" t="s">
        <v>342</v>
      </c>
      <c r="C60" s="60">
        <v>35</v>
      </c>
      <c r="D60" s="60">
        <v>54</v>
      </c>
      <c r="E60" s="60">
        <v>17</v>
      </c>
      <c r="F60" s="60">
        <v>17</v>
      </c>
      <c r="G60" s="60">
        <v>12</v>
      </c>
      <c r="H60" s="60" t="s">
        <v>149</v>
      </c>
      <c r="I60" s="60" t="s">
        <v>149</v>
      </c>
      <c r="J60" s="60" t="s">
        <v>149</v>
      </c>
      <c r="K60" s="60">
        <v>7</v>
      </c>
      <c r="L60" s="60" t="s">
        <v>149</v>
      </c>
    </row>
    <row r="61" spans="1:12" x14ac:dyDescent="0.25">
      <c r="A61" s="68">
        <v>59</v>
      </c>
      <c r="B61" s="68" t="s">
        <v>343</v>
      </c>
      <c r="C61" s="60">
        <v>111</v>
      </c>
      <c r="D61" s="60">
        <v>91</v>
      </c>
      <c r="E61" s="60">
        <v>28</v>
      </c>
      <c r="F61" s="60">
        <v>37</v>
      </c>
      <c r="G61" s="60">
        <v>32</v>
      </c>
      <c r="H61" s="60">
        <v>26</v>
      </c>
      <c r="I61" s="60">
        <v>18</v>
      </c>
      <c r="J61" s="60">
        <v>5</v>
      </c>
      <c r="K61" s="60">
        <v>7</v>
      </c>
      <c r="L61" s="60">
        <v>5</v>
      </c>
    </row>
    <row r="62" spans="1:12" x14ac:dyDescent="0.25">
      <c r="A62" s="68">
        <v>60</v>
      </c>
      <c r="B62" s="68" t="s">
        <v>344</v>
      </c>
      <c r="C62" s="60">
        <v>253</v>
      </c>
      <c r="D62" s="60">
        <v>299</v>
      </c>
      <c r="E62" s="60">
        <v>64</v>
      </c>
      <c r="F62" s="60">
        <v>56</v>
      </c>
      <c r="G62" s="60">
        <v>51</v>
      </c>
      <c r="H62" s="60">
        <v>58</v>
      </c>
      <c r="I62" s="60">
        <v>32</v>
      </c>
      <c r="J62" s="60">
        <v>14</v>
      </c>
      <c r="K62" s="60">
        <v>11</v>
      </c>
      <c r="L62" s="60">
        <v>16</v>
      </c>
    </row>
    <row r="63" spans="1:12" x14ac:dyDescent="0.25">
      <c r="A63" s="68">
        <v>61</v>
      </c>
      <c r="B63" s="68" t="s">
        <v>345</v>
      </c>
      <c r="C63" s="60">
        <v>48</v>
      </c>
      <c r="D63" s="60">
        <v>52</v>
      </c>
      <c r="E63" s="60">
        <v>12</v>
      </c>
      <c r="F63" s="60">
        <v>8</v>
      </c>
      <c r="G63" s="60">
        <v>12</v>
      </c>
      <c r="H63" s="60" t="s">
        <v>149</v>
      </c>
      <c r="I63" s="60">
        <v>8</v>
      </c>
      <c r="J63" s="60">
        <v>5</v>
      </c>
      <c r="K63" s="60" t="s">
        <v>149</v>
      </c>
      <c r="L63" s="60" t="s">
        <v>149</v>
      </c>
    </row>
    <row r="64" spans="1:12" x14ac:dyDescent="0.25">
      <c r="A64" s="68">
        <v>62</v>
      </c>
      <c r="B64" s="68" t="s">
        <v>346</v>
      </c>
      <c r="C64" s="60">
        <v>58</v>
      </c>
      <c r="D64" s="60">
        <v>69</v>
      </c>
      <c r="E64" s="60">
        <v>17</v>
      </c>
      <c r="F64" s="60">
        <v>10</v>
      </c>
      <c r="G64" s="60">
        <v>18</v>
      </c>
      <c r="H64" s="60">
        <v>10</v>
      </c>
      <c r="I64" s="60">
        <v>13</v>
      </c>
      <c r="J64" s="60">
        <v>7</v>
      </c>
      <c r="K64" s="60">
        <v>8</v>
      </c>
      <c r="L64" s="60">
        <v>6</v>
      </c>
    </row>
    <row r="65" spans="1:12" x14ac:dyDescent="0.25">
      <c r="A65" s="68">
        <v>63</v>
      </c>
      <c r="B65" s="68" t="s">
        <v>347</v>
      </c>
      <c r="C65" s="60">
        <v>64</v>
      </c>
      <c r="D65" s="60">
        <v>69</v>
      </c>
      <c r="E65" s="60">
        <v>9</v>
      </c>
      <c r="F65" s="60">
        <v>23</v>
      </c>
      <c r="G65" s="60">
        <v>21</v>
      </c>
      <c r="H65" s="60">
        <v>15</v>
      </c>
      <c r="I65" s="60" t="s">
        <v>149</v>
      </c>
      <c r="J65" s="60">
        <v>8</v>
      </c>
      <c r="K65" s="60">
        <v>6</v>
      </c>
      <c r="L65" s="60" t="s">
        <v>149</v>
      </c>
    </row>
    <row r="66" spans="1:12" x14ac:dyDescent="0.25">
      <c r="A66" s="68">
        <v>64</v>
      </c>
      <c r="B66" s="68" t="s">
        <v>348</v>
      </c>
      <c r="C66" s="60">
        <v>58</v>
      </c>
      <c r="D66" s="60">
        <v>79</v>
      </c>
      <c r="E66" s="60">
        <v>21</v>
      </c>
      <c r="F66" s="60">
        <v>20</v>
      </c>
      <c r="G66" s="60">
        <v>17</v>
      </c>
      <c r="H66" s="60">
        <v>8</v>
      </c>
      <c r="I66" s="60">
        <v>8</v>
      </c>
      <c r="J66" s="60" t="s">
        <v>149</v>
      </c>
      <c r="K66" s="60">
        <v>5</v>
      </c>
      <c r="L66" s="60" t="s">
        <v>149</v>
      </c>
    </row>
    <row r="67" spans="1:12" x14ac:dyDescent="0.25">
      <c r="A67" s="68">
        <v>65</v>
      </c>
      <c r="B67" s="68" t="s">
        <v>349</v>
      </c>
      <c r="C67" s="60">
        <v>206</v>
      </c>
      <c r="D67" s="60">
        <v>227</v>
      </c>
      <c r="E67" s="60">
        <v>70</v>
      </c>
      <c r="F67" s="60">
        <v>59</v>
      </c>
      <c r="G67" s="60">
        <v>42</v>
      </c>
      <c r="H67" s="60">
        <v>51</v>
      </c>
      <c r="I67" s="60">
        <v>28</v>
      </c>
      <c r="J67" s="60">
        <v>14</v>
      </c>
      <c r="K67" s="60">
        <v>16</v>
      </c>
      <c r="L67" s="60">
        <v>19</v>
      </c>
    </row>
    <row r="68" spans="1:12" x14ac:dyDescent="0.25">
      <c r="A68" s="68">
        <v>66</v>
      </c>
      <c r="B68" s="68" t="s">
        <v>350</v>
      </c>
      <c r="C68" s="60">
        <v>55</v>
      </c>
      <c r="D68" s="60">
        <v>50</v>
      </c>
      <c r="E68" s="60">
        <v>8</v>
      </c>
      <c r="F68" s="60">
        <v>10</v>
      </c>
      <c r="G68" s="60">
        <v>9</v>
      </c>
      <c r="H68" s="60">
        <v>10</v>
      </c>
      <c r="I68" s="60">
        <v>8</v>
      </c>
      <c r="J68" s="60" t="s">
        <v>149</v>
      </c>
      <c r="K68" s="60" t="s">
        <v>149</v>
      </c>
      <c r="L68" s="60" t="s">
        <v>149</v>
      </c>
    </row>
    <row r="69" spans="1:12" x14ac:dyDescent="0.25">
      <c r="A69" s="68">
        <v>67</v>
      </c>
      <c r="B69" s="68" t="s">
        <v>351</v>
      </c>
      <c r="C69" s="60">
        <v>216</v>
      </c>
      <c r="D69" s="60">
        <v>281</v>
      </c>
      <c r="E69" s="60">
        <v>93</v>
      </c>
      <c r="F69" s="60">
        <v>51</v>
      </c>
      <c r="G69" s="60">
        <v>60</v>
      </c>
      <c r="H69" s="60">
        <v>77</v>
      </c>
      <c r="I69" s="60">
        <v>22</v>
      </c>
      <c r="J69" s="60">
        <v>20</v>
      </c>
      <c r="K69" s="60">
        <v>15</v>
      </c>
      <c r="L69" s="60">
        <v>18</v>
      </c>
    </row>
    <row r="70" spans="1:12" x14ac:dyDescent="0.25">
      <c r="A70" s="68">
        <v>68</v>
      </c>
      <c r="B70" s="68" t="s">
        <v>352</v>
      </c>
      <c r="C70" s="60">
        <v>792</v>
      </c>
      <c r="D70" s="60">
        <v>741</v>
      </c>
      <c r="E70" s="60">
        <v>276</v>
      </c>
      <c r="F70" s="60">
        <v>179</v>
      </c>
      <c r="G70" s="60">
        <v>188</v>
      </c>
      <c r="H70" s="60">
        <v>201</v>
      </c>
      <c r="I70" s="60">
        <v>92</v>
      </c>
      <c r="J70" s="60">
        <v>90</v>
      </c>
      <c r="K70" s="60">
        <v>54</v>
      </c>
      <c r="L70" s="60">
        <v>60</v>
      </c>
    </row>
    <row r="71" spans="1:12" x14ac:dyDescent="0.25">
      <c r="A71" s="68">
        <v>69</v>
      </c>
      <c r="B71" s="68" t="s">
        <v>353</v>
      </c>
      <c r="C71" s="60">
        <v>130</v>
      </c>
      <c r="D71" s="60">
        <v>139</v>
      </c>
      <c r="E71" s="60">
        <v>35</v>
      </c>
      <c r="F71" s="60">
        <v>51</v>
      </c>
      <c r="G71" s="60">
        <v>38</v>
      </c>
      <c r="H71" s="60">
        <v>51</v>
      </c>
      <c r="I71" s="60">
        <v>15</v>
      </c>
      <c r="J71" s="60">
        <v>18</v>
      </c>
      <c r="K71" s="60">
        <v>10</v>
      </c>
      <c r="L71" s="60">
        <v>9</v>
      </c>
    </row>
    <row r="72" spans="1:12" x14ac:dyDescent="0.25">
      <c r="A72" s="68">
        <v>70</v>
      </c>
      <c r="B72" s="68" t="s">
        <v>354</v>
      </c>
      <c r="C72" s="60">
        <v>71</v>
      </c>
      <c r="D72" s="60">
        <v>92</v>
      </c>
      <c r="E72" s="60">
        <v>12</v>
      </c>
      <c r="F72" s="60">
        <v>14</v>
      </c>
      <c r="G72" s="60">
        <v>12</v>
      </c>
      <c r="H72" s="60">
        <v>8</v>
      </c>
      <c r="I72" s="60">
        <v>6</v>
      </c>
      <c r="J72" s="60">
        <v>8</v>
      </c>
      <c r="K72" s="60">
        <v>6</v>
      </c>
      <c r="L72" s="60">
        <v>6</v>
      </c>
    </row>
    <row r="73" spans="1:12" x14ac:dyDescent="0.25">
      <c r="A73" s="68">
        <v>71</v>
      </c>
      <c r="B73" s="68" t="s">
        <v>355</v>
      </c>
      <c r="C73" s="60">
        <v>344</v>
      </c>
      <c r="D73" s="60">
        <v>275</v>
      </c>
      <c r="E73" s="60">
        <v>103</v>
      </c>
      <c r="F73" s="60">
        <v>81</v>
      </c>
      <c r="G73" s="60">
        <v>79</v>
      </c>
      <c r="H73" s="60">
        <v>58</v>
      </c>
      <c r="I73" s="60">
        <v>49</v>
      </c>
      <c r="J73" s="60">
        <v>38</v>
      </c>
      <c r="K73" s="60">
        <v>29</v>
      </c>
      <c r="L73" s="60">
        <v>36</v>
      </c>
    </row>
    <row r="74" spans="1:12" x14ac:dyDescent="0.25">
      <c r="A74" s="68">
        <v>72</v>
      </c>
      <c r="B74" s="68" t="s">
        <v>356</v>
      </c>
      <c r="C74" s="60">
        <v>213</v>
      </c>
      <c r="D74" s="60">
        <v>161</v>
      </c>
      <c r="E74" s="60">
        <v>43</v>
      </c>
      <c r="F74" s="60">
        <v>41</v>
      </c>
      <c r="G74" s="60">
        <v>30</v>
      </c>
      <c r="H74" s="60">
        <v>44</v>
      </c>
      <c r="I74" s="60">
        <v>26</v>
      </c>
      <c r="J74" s="60">
        <v>27</v>
      </c>
      <c r="K74" s="60">
        <v>19</v>
      </c>
      <c r="L74" s="60">
        <v>14</v>
      </c>
    </row>
    <row r="75" spans="1:12" x14ac:dyDescent="0.25">
      <c r="A75" s="114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195"/>
    </row>
    <row r="76" spans="1:12" ht="31.5" customHeight="1" x14ac:dyDescent="0.25">
      <c r="A76" s="287" t="s">
        <v>167</v>
      </c>
      <c r="B76" s="288"/>
      <c r="C76" s="288"/>
      <c r="D76" s="288"/>
      <c r="E76" s="288"/>
      <c r="F76" s="288"/>
      <c r="G76" s="288"/>
      <c r="H76" s="169"/>
      <c r="I76" s="169"/>
      <c r="J76" s="169"/>
      <c r="K76" s="169"/>
      <c r="L76" s="196"/>
    </row>
  </sheetData>
  <mergeCells count="2">
    <mergeCell ref="A1:L1"/>
    <mergeCell ref="A76:G7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G31"/>
  <sheetViews>
    <sheetView zoomScale="115" zoomScaleNormal="115" workbookViewId="0">
      <selection sqref="A1:E1"/>
    </sheetView>
  </sheetViews>
  <sheetFormatPr defaultRowHeight="15" x14ac:dyDescent="0.25"/>
  <cols>
    <col min="1" max="1" width="31.5703125" customWidth="1"/>
    <col min="2" max="2" width="12.140625" customWidth="1"/>
    <col min="3" max="3" width="13" customWidth="1"/>
    <col min="4" max="4" width="18.7109375" customWidth="1"/>
    <col min="5" max="5" width="19.28515625" customWidth="1"/>
  </cols>
  <sheetData>
    <row r="1" spans="1:7" ht="15.6" x14ac:dyDescent="0.3">
      <c r="A1" s="278" t="s">
        <v>368</v>
      </c>
      <c r="B1" s="278"/>
      <c r="C1" s="278"/>
      <c r="D1" s="278"/>
      <c r="E1" s="278"/>
    </row>
    <row r="2" spans="1:7" ht="43.15" x14ac:dyDescent="0.3">
      <c r="A2" s="148" t="s">
        <v>21</v>
      </c>
      <c r="B2" s="148" t="s">
        <v>22</v>
      </c>
      <c r="C2" s="148" t="s">
        <v>41</v>
      </c>
      <c r="D2" s="148" t="s">
        <v>183</v>
      </c>
      <c r="E2" s="148" t="s">
        <v>23</v>
      </c>
    </row>
    <row r="3" spans="1:7" ht="14.45" x14ac:dyDescent="0.3">
      <c r="A3" s="277" t="s">
        <v>180</v>
      </c>
      <c r="B3" s="277"/>
      <c r="C3" s="277"/>
      <c r="D3" s="277"/>
      <c r="E3" s="277"/>
    </row>
    <row r="4" spans="1:7" x14ac:dyDescent="0.25">
      <c r="A4" s="149" t="s">
        <v>24</v>
      </c>
      <c r="B4" s="150">
        <v>458</v>
      </c>
      <c r="C4" s="151">
        <f>B4/SUM($B$4:$B$8)</f>
        <v>8.5320417287630401E-3</v>
      </c>
      <c r="D4" s="152">
        <v>137.69999999999999</v>
      </c>
      <c r="E4" s="153" t="s">
        <v>357</v>
      </c>
    </row>
    <row r="5" spans="1:7" x14ac:dyDescent="0.25">
      <c r="A5" s="149" t="s">
        <v>25</v>
      </c>
      <c r="B5" s="150">
        <v>160</v>
      </c>
      <c r="C5" s="151">
        <f t="shared" ref="C5:C8" si="0">B5/SUM($B$4:$B$8)</f>
        <v>2.9806259314456036E-3</v>
      </c>
      <c r="D5" s="152">
        <v>17</v>
      </c>
      <c r="E5" s="153" t="s">
        <v>357</v>
      </c>
    </row>
    <row r="6" spans="1:7" x14ac:dyDescent="0.25">
      <c r="A6" s="149" t="s">
        <v>26</v>
      </c>
      <c r="B6" s="150">
        <v>476</v>
      </c>
      <c r="C6" s="151">
        <f t="shared" si="0"/>
        <v>8.86736214605067E-3</v>
      </c>
      <c r="D6" s="152">
        <v>87.2</v>
      </c>
      <c r="E6" s="153" t="s">
        <v>357</v>
      </c>
    </row>
    <row r="7" spans="1:7" x14ac:dyDescent="0.25">
      <c r="A7" s="149" t="s">
        <v>27</v>
      </c>
      <c r="B7" s="150">
        <v>10857</v>
      </c>
      <c r="C7" s="151">
        <f t="shared" si="0"/>
        <v>0.20225409836065575</v>
      </c>
      <c r="D7" s="152">
        <v>364</v>
      </c>
      <c r="E7" s="153" t="s">
        <v>357</v>
      </c>
    </row>
    <row r="8" spans="1:7" x14ac:dyDescent="0.25">
      <c r="A8" s="149" t="s">
        <v>28</v>
      </c>
      <c r="B8" s="150">
        <v>41729</v>
      </c>
      <c r="C8" s="151">
        <f t="shared" si="0"/>
        <v>0.77736587183308492</v>
      </c>
      <c r="D8" s="154">
        <v>4255.8999999999996</v>
      </c>
      <c r="E8" s="153" t="s">
        <v>357</v>
      </c>
    </row>
    <row r="9" spans="1:7" ht="14.45" x14ac:dyDescent="0.3">
      <c r="A9" s="277" t="s">
        <v>29</v>
      </c>
      <c r="B9" s="277"/>
      <c r="C9" s="277"/>
      <c r="D9" s="277"/>
      <c r="E9" s="277"/>
      <c r="G9" s="15"/>
    </row>
    <row r="10" spans="1:7" x14ac:dyDescent="0.25">
      <c r="A10" s="149" t="s">
        <v>30</v>
      </c>
      <c r="B10" s="150">
        <v>26515</v>
      </c>
      <c r="C10" s="155">
        <f>B10/SUM(B10:B11)</f>
        <v>0.4939456035767511</v>
      </c>
      <c r="D10" s="156">
        <v>912.4</v>
      </c>
      <c r="E10" s="156">
        <v>618.5</v>
      </c>
    </row>
    <row r="11" spans="1:7" x14ac:dyDescent="0.25">
      <c r="A11" s="149" t="s">
        <v>31</v>
      </c>
      <c r="B11" s="150">
        <v>27165</v>
      </c>
      <c r="C11" s="155">
        <f>B11/SUM(B10:B11)</f>
        <v>0.5060543964232489</v>
      </c>
      <c r="D11" s="156">
        <v>944.8</v>
      </c>
      <c r="E11" s="156">
        <v>854.1</v>
      </c>
    </row>
    <row r="12" spans="1:7" ht="14.45" x14ac:dyDescent="0.3">
      <c r="A12" s="277" t="s">
        <v>32</v>
      </c>
      <c r="B12" s="277"/>
      <c r="C12" s="277"/>
      <c r="D12" s="277"/>
      <c r="E12" s="277"/>
      <c r="G12" s="15"/>
    </row>
    <row r="13" spans="1:7" x14ac:dyDescent="0.25">
      <c r="A13" s="149" t="s">
        <v>34</v>
      </c>
      <c r="B13" s="156">
        <v>906</v>
      </c>
      <c r="C13" s="155">
        <f>B13/SUM($B$17:$B$17)</f>
        <v>1.8501500949580345E-2</v>
      </c>
      <c r="D13" s="156">
        <v>225.4</v>
      </c>
      <c r="E13" s="156">
        <v>505.1</v>
      </c>
    </row>
    <row r="14" spans="1:7" x14ac:dyDescent="0.25">
      <c r="A14" s="149" t="s">
        <v>43</v>
      </c>
      <c r="B14" s="150">
        <v>2841</v>
      </c>
      <c r="C14" s="155">
        <f>B14/SUM($B$17:$B$17)</f>
        <v>5.8016296024015195E-2</v>
      </c>
      <c r="D14" s="156">
        <v>705.9</v>
      </c>
      <c r="E14" s="157">
        <v>1040.4000000000001</v>
      </c>
    </row>
    <row r="15" spans="1:7" x14ac:dyDescent="0.25">
      <c r="A15" s="149" t="s">
        <v>495</v>
      </c>
      <c r="B15" s="156">
        <v>426</v>
      </c>
      <c r="C15" s="155">
        <f>B15/SUM($B$17:$B$17)</f>
        <v>8.6993812411934081E-3</v>
      </c>
      <c r="D15" s="156">
        <v>234.1</v>
      </c>
      <c r="E15" s="156">
        <v>450.2</v>
      </c>
    </row>
    <row r="16" spans="1:7" x14ac:dyDescent="0.25">
      <c r="A16" s="149" t="s">
        <v>42</v>
      </c>
      <c r="B16" s="156">
        <v>488</v>
      </c>
      <c r="C16" s="155">
        <f>B16/SUM($B$17:$B$17)</f>
        <v>9.9654883701933879E-3</v>
      </c>
      <c r="D16" s="156">
        <v>850.2</v>
      </c>
      <c r="E16" s="156">
        <v>1063.3</v>
      </c>
    </row>
    <row r="17" spans="1:7" x14ac:dyDescent="0.25">
      <c r="A17" s="149" t="s">
        <v>33</v>
      </c>
      <c r="B17" s="150">
        <v>48969</v>
      </c>
      <c r="C17" s="155">
        <f>B17/SUM($B$17:$B$17)</f>
        <v>1</v>
      </c>
      <c r="D17" s="157">
        <v>1033.7</v>
      </c>
      <c r="E17" s="154">
        <v>714.7</v>
      </c>
    </row>
    <row r="18" spans="1:7" x14ac:dyDescent="0.25">
      <c r="A18" s="277" t="s">
        <v>35</v>
      </c>
      <c r="B18" s="277"/>
      <c r="C18" s="277"/>
      <c r="D18" s="277"/>
      <c r="E18" s="277"/>
      <c r="G18" s="15"/>
    </row>
    <row r="19" spans="1:7" x14ac:dyDescent="0.25">
      <c r="A19" s="149" t="s">
        <v>36</v>
      </c>
      <c r="B19" s="150">
        <v>12007</v>
      </c>
      <c r="C19" s="155">
        <f>B19/SUM($B$19:$B$23)</f>
        <v>0.22373986769775459</v>
      </c>
      <c r="D19" s="156">
        <v>963</v>
      </c>
      <c r="E19" s="156">
        <v>711.3</v>
      </c>
    </row>
    <row r="20" spans="1:7" x14ac:dyDescent="0.25">
      <c r="A20" s="149" t="s">
        <v>37</v>
      </c>
      <c r="B20" s="150">
        <v>5172</v>
      </c>
      <c r="C20" s="155">
        <f t="shared" ref="C20:C23" si="1">B20/SUM($B$19:$B$23)</f>
        <v>9.637566384049194E-2</v>
      </c>
      <c r="D20" s="158">
        <v>1062.5999999999999</v>
      </c>
      <c r="E20" s="156">
        <v>704.3</v>
      </c>
    </row>
    <row r="21" spans="1:7" x14ac:dyDescent="0.25">
      <c r="A21" s="149" t="s">
        <v>38</v>
      </c>
      <c r="B21" s="150">
        <v>19418</v>
      </c>
      <c r="C21" s="155">
        <f t="shared" si="1"/>
        <v>0.36183732414050124</v>
      </c>
      <c r="D21" s="156">
        <v>917.4</v>
      </c>
      <c r="E21" s="156">
        <v>765</v>
      </c>
    </row>
    <row r="22" spans="1:7" x14ac:dyDescent="0.25">
      <c r="A22" s="149" t="s">
        <v>39</v>
      </c>
      <c r="B22" s="150">
        <v>9656</v>
      </c>
      <c r="C22" s="155">
        <f t="shared" si="1"/>
        <v>0.17993105375943352</v>
      </c>
      <c r="D22" s="156">
        <v>847.3</v>
      </c>
      <c r="E22" s="159">
        <v>687.8</v>
      </c>
    </row>
    <row r="23" spans="1:7" x14ac:dyDescent="0.25">
      <c r="A23" s="149" t="s">
        <v>40</v>
      </c>
      <c r="B23" s="150">
        <v>7412</v>
      </c>
      <c r="C23" s="155">
        <f t="shared" si="1"/>
        <v>0.1381160905618187</v>
      </c>
      <c r="D23" s="156">
        <v>936.3</v>
      </c>
      <c r="E23" s="156">
        <v>724.1</v>
      </c>
    </row>
    <row r="24" spans="1:7" s="13" customFormat="1" x14ac:dyDescent="0.25">
      <c r="A24" s="160" t="s">
        <v>121</v>
      </c>
      <c r="B24" s="161">
        <v>53680</v>
      </c>
      <c r="C24" s="162">
        <v>100</v>
      </c>
      <c r="D24" s="163">
        <v>928.6</v>
      </c>
      <c r="E24" s="164">
        <v>726.9</v>
      </c>
    </row>
    <row r="25" spans="1:7" x14ac:dyDescent="0.25">
      <c r="A25" s="114" t="s">
        <v>167</v>
      </c>
      <c r="B25" s="61"/>
      <c r="C25" s="61"/>
      <c r="D25" s="61"/>
      <c r="E25" s="115"/>
    </row>
    <row r="26" spans="1:7" x14ac:dyDescent="0.25">
      <c r="A26" s="165" t="s">
        <v>369</v>
      </c>
      <c r="B26" s="166"/>
      <c r="C26" s="166"/>
      <c r="D26" s="166"/>
      <c r="E26" s="167"/>
    </row>
    <row r="27" spans="1:7" x14ac:dyDescent="0.25">
      <c r="A27" s="168" t="s">
        <v>370</v>
      </c>
      <c r="B27" s="169"/>
      <c r="C27" s="169"/>
      <c r="D27" s="169"/>
      <c r="E27" s="170"/>
    </row>
    <row r="28" spans="1:7" x14ac:dyDescent="0.25">
      <c r="C28" s="17"/>
    </row>
    <row r="29" spans="1:7" x14ac:dyDescent="0.25">
      <c r="B29" s="37"/>
      <c r="C29" s="15"/>
    </row>
    <row r="30" spans="1:7" x14ac:dyDescent="0.25">
      <c r="B30" s="37"/>
      <c r="C30" s="15"/>
    </row>
    <row r="31" spans="1:7" x14ac:dyDescent="0.25">
      <c r="B31" s="37"/>
      <c r="C31" s="15"/>
    </row>
  </sheetData>
  <mergeCells count="5">
    <mergeCell ref="A12:E12"/>
    <mergeCell ref="A18:E18"/>
    <mergeCell ref="A1:E1"/>
    <mergeCell ref="A3:E3"/>
    <mergeCell ref="A9:E9"/>
  </mergeCells>
  <pageMargins left="0.7" right="0.7" top="0.75" bottom="0.75" header="0.3" footer="0.3"/>
  <pageSetup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8"/>
  <sheetViews>
    <sheetView topLeftCell="A22" workbookViewId="0">
      <selection activeCell="C18" sqref="C18:H18"/>
    </sheetView>
  </sheetViews>
  <sheetFormatPr defaultRowHeight="15" x14ac:dyDescent="0.25"/>
  <cols>
    <col min="1" max="1" width="9.140625" style="91"/>
    <col min="2" max="2" width="12.7109375" style="91" bestFit="1" customWidth="1"/>
    <col min="3" max="16384" width="9.140625" style="91"/>
  </cols>
  <sheetData>
    <row r="1" spans="1:22" ht="15.75" customHeight="1" x14ac:dyDescent="0.25">
      <c r="A1" s="373" t="s">
        <v>776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4"/>
    </row>
    <row r="2" spans="1:22" ht="15" customHeight="1" x14ac:dyDescent="0.25">
      <c r="A2" s="375"/>
      <c r="B2" s="376"/>
      <c r="C2" s="375" t="s">
        <v>10</v>
      </c>
      <c r="D2" s="376"/>
      <c r="E2" s="375" t="s">
        <v>364</v>
      </c>
      <c r="F2" s="376"/>
      <c r="G2" s="375" t="s">
        <v>365</v>
      </c>
      <c r="H2" s="376"/>
      <c r="I2" s="375" t="s">
        <v>772</v>
      </c>
      <c r="J2" s="376"/>
      <c r="K2" s="375" t="s">
        <v>446</v>
      </c>
      <c r="L2" s="376"/>
      <c r="M2" s="375" t="s">
        <v>773</v>
      </c>
      <c r="N2" s="376"/>
      <c r="O2" s="375" t="s">
        <v>448</v>
      </c>
      <c r="P2" s="376"/>
      <c r="Q2" s="375" t="s">
        <v>774</v>
      </c>
      <c r="R2" s="376"/>
      <c r="S2" s="375" t="s">
        <v>775</v>
      </c>
      <c r="T2" s="376"/>
      <c r="U2" s="375" t="s">
        <v>524</v>
      </c>
      <c r="V2" s="376"/>
    </row>
    <row r="3" spans="1:22" ht="26.25" x14ac:dyDescent="0.25">
      <c r="A3" s="218" t="s">
        <v>104</v>
      </c>
      <c r="B3" s="218" t="s">
        <v>358</v>
      </c>
      <c r="C3" s="218" t="s">
        <v>246</v>
      </c>
      <c r="D3" s="218" t="s">
        <v>251</v>
      </c>
      <c r="E3" s="218" t="s">
        <v>246</v>
      </c>
      <c r="F3" s="218" t="s">
        <v>251</v>
      </c>
      <c r="G3" s="218" t="s">
        <v>246</v>
      </c>
      <c r="H3" s="218" t="s">
        <v>251</v>
      </c>
      <c r="I3" s="218" t="s">
        <v>246</v>
      </c>
      <c r="J3" s="218" t="s">
        <v>251</v>
      </c>
      <c r="K3" s="218" t="s">
        <v>246</v>
      </c>
      <c r="L3" s="218" t="s">
        <v>251</v>
      </c>
      <c r="M3" s="218" t="s">
        <v>246</v>
      </c>
      <c r="N3" s="218" t="s">
        <v>251</v>
      </c>
      <c r="O3" s="218" t="s">
        <v>246</v>
      </c>
      <c r="P3" s="218" t="s">
        <v>251</v>
      </c>
      <c r="Q3" s="218" t="s">
        <v>246</v>
      </c>
      <c r="R3" s="218" t="s">
        <v>251</v>
      </c>
      <c r="S3" s="218" t="s">
        <v>246</v>
      </c>
      <c r="T3" s="218" t="s">
        <v>251</v>
      </c>
      <c r="U3" s="218" t="s">
        <v>246</v>
      </c>
      <c r="V3" s="218" t="s">
        <v>251</v>
      </c>
    </row>
    <row r="4" spans="1:22" x14ac:dyDescent="0.25">
      <c r="A4" s="68">
        <v>1</v>
      </c>
      <c r="B4" s="68" t="s">
        <v>285</v>
      </c>
      <c r="C4" s="72">
        <v>15.1</v>
      </c>
      <c r="D4" s="72" t="s">
        <v>721</v>
      </c>
      <c r="E4" s="72">
        <v>18.100000000000001</v>
      </c>
      <c r="F4" s="72" t="s">
        <v>663</v>
      </c>
      <c r="G4" s="72"/>
      <c r="H4" s="72" t="s">
        <v>110</v>
      </c>
      <c r="I4" s="72">
        <v>5.8000000000000007</v>
      </c>
      <c r="J4" s="72" t="s">
        <v>488</v>
      </c>
      <c r="K4" s="72"/>
      <c r="L4" s="72" t="s">
        <v>110</v>
      </c>
      <c r="M4" s="72"/>
      <c r="N4" s="72" t="s">
        <v>110</v>
      </c>
      <c r="O4" s="72"/>
      <c r="P4" s="72" t="s">
        <v>110</v>
      </c>
      <c r="Q4" s="72"/>
      <c r="R4" s="72" t="s">
        <v>110</v>
      </c>
      <c r="S4" s="72"/>
      <c r="T4" s="72" t="s">
        <v>110</v>
      </c>
      <c r="U4" s="72"/>
      <c r="V4" s="72" t="s">
        <v>1298</v>
      </c>
    </row>
    <row r="5" spans="1:22" x14ac:dyDescent="0.25">
      <c r="A5" s="68">
        <v>2</v>
      </c>
      <c r="B5" s="68" t="s">
        <v>286</v>
      </c>
      <c r="C5" s="72">
        <v>14.6</v>
      </c>
      <c r="D5" s="72" t="s">
        <v>722</v>
      </c>
      <c r="E5" s="72">
        <v>16.2</v>
      </c>
      <c r="F5" s="72" t="s">
        <v>664</v>
      </c>
      <c r="G5" s="72"/>
      <c r="H5" s="72" t="s">
        <v>110</v>
      </c>
      <c r="I5" s="72"/>
      <c r="J5" s="72" t="s">
        <v>110</v>
      </c>
      <c r="K5" s="72"/>
      <c r="L5" s="72" t="s">
        <v>110</v>
      </c>
      <c r="M5" s="72"/>
      <c r="N5" s="72" t="s">
        <v>110</v>
      </c>
      <c r="O5" s="72"/>
      <c r="P5" s="72" t="s">
        <v>110</v>
      </c>
      <c r="Q5" s="72"/>
      <c r="R5" s="72" t="s">
        <v>110</v>
      </c>
      <c r="S5" s="72"/>
      <c r="T5" s="72" t="s">
        <v>110</v>
      </c>
      <c r="U5" s="72"/>
      <c r="V5" s="72" t="s">
        <v>1298</v>
      </c>
    </row>
    <row r="6" spans="1:22" x14ac:dyDescent="0.25">
      <c r="A6" s="68">
        <v>3</v>
      </c>
      <c r="B6" s="68" t="s">
        <v>287</v>
      </c>
      <c r="C6" s="72">
        <v>15.9</v>
      </c>
      <c r="D6" s="72" t="s">
        <v>723</v>
      </c>
      <c r="E6" s="72">
        <v>14.7</v>
      </c>
      <c r="F6" s="72" t="s">
        <v>665</v>
      </c>
      <c r="G6" s="72">
        <v>5.7</v>
      </c>
      <c r="H6" s="72" t="s">
        <v>458</v>
      </c>
      <c r="I6" s="72">
        <v>4.9000000000000004</v>
      </c>
      <c r="J6" s="72" t="s">
        <v>777</v>
      </c>
      <c r="K6" s="72">
        <v>2.9</v>
      </c>
      <c r="L6" s="72" t="s">
        <v>778</v>
      </c>
      <c r="M6" s="72">
        <v>4</v>
      </c>
      <c r="N6" s="72" t="s">
        <v>779</v>
      </c>
      <c r="O6" s="72"/>
      <c r="P6" s="72" t="s">
        <v>110</v>
      </c>
      <c r="Q6" s="72"/>
      <c r="R6" s="72" t="s">
        <v>110</v>
      </c>
      <c r="S6" s="72"/>
      <c r="T6" s="72" t="s">
        <v>110</v>
      </c>
      <c r="U6" s="72"/>
      <c r="V6" s="72" t="s">
        <v>1298</v>
      </c>
    </row>
    <row r="7" spans="1:22" x14ac:dyDescent="0.25">
      <c r="A7" s="68">
        <v>4</v>
      </c>
      <c r="B7" s="68" t="s">
        <v>288</v>
      </c>
      <c r="C7" s="72">
        <v>13.399999999999999</v>
      </c>
      <c r="D7" s="72" t="s">
        <v>724</v>
      </c>
      <c r="E7" s="72">
        <v>12</v>
      </c>
      <c r="F7" s="110" t="s">
        <v>897</v>
      </c>
      <c r="G7" s="72"/>
      <c r="H7" s="72" t="s">
        <v>110</v>
      </c>
      <c r="I7" s="72"/>
      <c r="J7" s="72" t="s">
        <v>110</v>
      </c>
      <c r="K7" s="72"/>
      <c r="L7" s="72" t="s">
        <v>110</v>
      </c>
      <c r="M7" s="72"/>
      <c r="N7" s="72" t="s">
        <v>110</v>
      </c>
      <c r="O7" s="72"/>
      <c r="P7" s="72" t="s">
        <v>110</v>
      </c>
      <c r="Q7" s="72"/>
      <c r="R7" s="72" t="s">
        <v>110</v>
      </c>
      <c r="S7" s="72"/>
      <c r="T7" s="72" t="s">
        <v>110</v>
      </c>
      <c r="U7" s="72"/>
      <c r="V7" s="72" t="s">
        <v>1298</v>
      </c>
    </row>
    <row r="8" spans="1:22" x14ac:dyDescent="0.25">
      <c r="A8" s="68">
        <v>5</v>
      </c>
      <c r="B8" s="68" t="s">
        <v>289</v>
      </c>
      <c r="C8" s="72">
        <v>15.3</v>
      </c>
      <c r="D8" s="72" t="s">
        <v>725</v>
      </c>
      <c r="E8" s="72">
        <v>16.3</v>
      </c>
      <c r="F8" s="72" t="s">
        <v>666</v>
      </c>
      <c r="G8" s="72">
        <v>5.3000000000000007</v>
      </c>
      <c r="H8" s="72" t="s">
        <v>459</v>
      </c>
      <c r="I8" s="72">
        <v>3.3</v>
      </c>
      <c r="J8" s="72" t="s">
        <v>780</v>
      </c>
      <c r="K8" s="72">
        <v>2.6</v>
      </c>
      <c r="L8" s="72" t="s">
        <v>781</v>
      </c>
      <c r="M8" s="72">
        <v>3.1</v>
      </c>
      <c r="N8" s="72" t="s">
        <v>782</v>
      </c>
      <c r="O8" s="72">
        <v>1.5</v>
      </c>
      <c r="P8" s="72" t="s">
        <v>783</v>
      </c>
      <c r="Q8" s="72">
        <v>1.1000000000000001</v>
      </c>
      <c r="R8" s="72" t="s">
        <v>784</v>
      </c>
      <c r="S8" s="72">
        <v>1.1000000000000001</v>
      </c>
      <c r="T8" s="72" t="s">
        <v>785</v>
      </c>
      <c r="U8" s="72">
        <v>0.9</v>
      </c>
      <c r="V8" s="72" t="s">
        <v>1293</v>
      </c>
    </row>
    <row r="9" spans="1:22" x14ac:dyDescent="0.25">
      <c r="A9" s="68">
        <v>6</v>
      </c>
      <c r="B9" s="68" t="s">
        <v>290</v>
      </c>
      <c r="C9" s="72">
        <v>10.399999999999999</v>
      </c>
      <c r="D9" s="72" t="s">
        <v>726</v>
      </c>
      <c r="E9" s="72">
        <v>14</v>
      </c>
      <c r="F9" s="72" t="s">
        <v>667</v>
      </c>
      <c r="G9" s="72"/>
      <c r="H9" s="72" t="s">
        <v>110</v>
      </c>
      <c r="I9" s="72"/>
      <c r="J9" s="72" t="s">
        <v>110</v>
      </c>
      <c r="K9" s="72"/>
      <c r="L9" s="72" t="s">
        <v>110</v>
      </c>
      <c r="M9" s="72"/>
      <c r="N9" s="72" t="s">
        <v>110</v>
      </c>
      <c r="O9" s="72"/>
      <c r="P9" s="72" t="s">
        <v>110</v>
      </c>
      <c r="Q9" s="72"/>
      <c r="R9" s="72" t="s">
        <v>110</v>
      </c>
      <c r="S9" s="72"/>
      <c r="T9" s="72" t="s">
        <v>110</v>
      </c>
      <c r="U9" s="72"/>
      <c r="V9" s="72" t="s">
        <v>1298</v>
      </c>
    </row>
    <row r="10" spans="1:22" x14ac:dyDescent="0.25">
      <c r="A10" s="68">
        <v>7</v>
      </c>
      <c r="B10" s="68" t="s">
        <v>291</v>
      </c>
      <c r="C10" s="72">
        <v>16</v>
      </c>
      <c r="D10" s="72" t="s">
        <v>727</v>
      </c>
      <c r="E10" s="72">
        <v>18.3</v>
      </c>
      <c r="F10" s="72" t="s">
        <v>257</v>
      </c>
      <c r="G10" s="72"/>
      <c r="H10" s="72" t="s">
        <v>110</v>
      </c>
      <c r="I10" s="72"/>
      <c r="J10" s="72" t="s">
        <v>110</v>
      </c>
      <c r="K10" s="72"/>
      <c r="L10" s="72" t="s">
        <v>110</v>
      </c>
      <c r="M10" s="72"/>
      <c r="N10" s="72" t="s">
        <v>110</v>
      </c>
      <c r="O10" s="72"/>
      <c r="P10" s="72" t="s">
        <v>110</v>
      </c>
      <c r="Q10" s="72"/>
      <c r="R10" s="72" t="s">
        <v>110</v>
      </c>
      <c r="S10" s="72"/>
      <c r="T10" s="72" t="s">
        <v>110</v>
      </c>
      <c r="U10" s="72"/>
      <c r="V10" s="72" t="s">
        <v>1298</v>
      </c>
    </row>
    <row r="11" spans="1:22" x14ac:dyDescent="0.25">
      <c r="A11" s="68">
        <v>8</v>
      </c>
      <c r="B11" s="68" t="s">
        <v>292</v>
      </c>
      <c r="C11" s="72">
        <v>14.5</v>
      </c>
      <c r="D11" s="72" t="s">
        <v>262</v>
      </c>
      <c r="E11" s="72">
        <v>14.9</v>
      </c>
      <c r="F11" s="72" t="s">
        <v>668</v>
      </c>
      <c r="G11" s="72">
        <v>3.8</v>
      </c>
      <c r="H11" s="72" t="s">
        <v>460</v>
      </c>
      <c r="I11" s="72"/>
      <c r="J11" s="72" t="s">
        <v>110</v>
      </c>
      <c r="K11" s="72">
        <v>4</v>
      </c>
      <c r="L11" s="72" t="s">
        <v>786</v>
      </c>
      <c r="M11" s="72"/>
      <c r="N11" s="72" t="s">
        <v>110</v>
      </c>
      <c r="O11" s="72"/>
      <c r="P11" s="72" t="s">
        <v>110</v>
      </c>
      <c r="Q11" s="72"/>
      <c r="R11" s="72" t="s">
        <v>110</v>
      </c>
      <c r="S11" s="72"/>
      <c r="T11" s="72" t="s">
        <v>110</v>
      </c>
      <c r="U11" s="72"/>
      <c r="V11" s="72" t="s">
        <v>1298</v>
      </c>
    </row>
    <row r="12" spans="1:22" x14ac:dyDescent="0.25">
      <c r="A12" s="68">
        <v>9</v>
      </c>
      <c r="B12" s="68" t="s">
        <v>293</v>
      </c>
      <c r="C12" s="72">
        <v>15.600000000000001</v>
      </c>
      <c r="D12" s="72" t="s">
        <v>728</v>
      </c>
      <c r="E12" s="72">
        <v>18.200000000000003</v>
      </c>
      <c r="F12" s="72" t="s">
        <v>669</v>
      </c>
      <c r="G12" s="72">
        <v>4.6999999999999993</v>
      </c>
      <c r="H12" s="72" t="s">
        <v>461</v>
      </c>
      <c r="I12" s="72">
        <v>5.6999999999999993</v>
      </c>
      <c r="J12" s="72" t="s">
        <v>787</v>
      </c>
      <c r="K12" s="72">
        <v>3.6</v>
      </c>
      <c r="L12" s="72" t="s">
        <v>788</v>
      </c>
      <c r="M12" s="72"/>
      <c r="N12" s="72" t="s">
        <v>110</v>
      </c>
      <c r="O12" s="72"/>
      <c r="P12" s="72" t="s">
        <v>110</v>
      </c>
      <c r="Q12" s="72"/>
      <c r="R12" s="72" t="s">
        <v>110</v>
      </c>
      <c r="S12" s="72"/>
      <c r="T12" s="72" t="s">
        <v>110</v>
      </c>
      <c r="U12" s="72"/>
      <c r="V12" s="72" t="s">
        <v>1298</v>
      </c>
    </row>
    <row r="13" spans="1:22" x14ac:dyDescent="0.25">
      <c r="A13" s="68">
        <v>10</v>
      </c>
      <c r="B13" s="68" t="s">
        <v>294</v>
      </c>
      <c r="C13" s="72">
        <v>15</v>
      </c>
      <c r="D13" s="72" t="s">
        <v>729</v>
      </c>
      <c r="E13" s="72">
        <v>16.3</v>
      </c>
      <c r="F13" s="72" t="s">
        <v>252</v>
      </c>
      <c r="G13" s="72"/>
      <c r="H13" s="72" t="s">
        <v>110</v>
      </c>
      <c r="I13" s="72">
        <v>5.5</v>
      </c>
      <c r="J13" s="72" t="s">
        <v>789</v>
      </c>
      <c r="K13" s="72"/>
      <c r="L13" s="72" t="s">
        <v>110</v>
      </c>
      <c r="M13" s="72"/>
      <c r="N13" s="72" t="s">
        <v>110</v>
      </c>
      <c r="O13" s="72"/>
      <c r="P13" s="72" t="s">
        <v>110</v>
      </c>
      <c r="Q13" s="72"/>
      <c r="R13" s="72" t="s">
        <v>110</v>
      </c>
      <c r="S13" s="72"/>
      <c r="T13" s="72" t="s">
        <v>110</v>
      </c>
      <c r="U13" s="72"/>
      <c r="V13" s="72" t="s">
        <v>1298</v>
      </c>
    </row>
    <row r="14" spans="1:22" x14ac:dyDescent="0.25">
      <c r="A14" s="68">
        <v>11</v>
      </c>
      <c r="B14" s="68" t="s">
        <v>295</v>
      </c>
      <c r="C14" s="72">
        <v>17.2</v>
      </c>
      <c r="D14" s="72" t="s">
        <v>730</v>
      </c>
      <c r="E14" s="72">
        <v>13.3</v>
      </c>
      <c r="F14" s="72" t="s">
        <v>670</v>
      </c>
      <c r="G14" s="72">
        <v>6.9</v>
      </c>
      <c r="H14" s="72" t="s">
        <v>462</v>
      </c>
      <c r="I14" s="72">
        <v>4.3999999999999995</v>
      </c>
      <c r="J14" s="72" t="s">
        <v>790</v>
      </c>
      <c r="K14" s="72">
        <v>3.4000000000000004</v>
      </c>
      <c r="L14" s="72" t="s">
        <v>791</v>
      </c>
      <c r="M14" s="72">
        <v>2.9000000000000004</v>
      </c>
      <c r="N14" s="72" t="s">
        <v>792</v>
      </c>
      <c r="O14" s="72"/>
      <c r="P14" s="72" t="s">
        <v>110</v>
      </c>
      <c r="Q14" s="72"/>
      <c r="R14" s="72" t="s">
        <v>110</v>
      </c>
      <c r="S14" s="72"/>
      <c r="T14" s="72" t="s">
        <v>110</v>
      </c>
      <c r="U14" s="72"/>
      <c r="V14" s="72" t="s">
        <v>1298</v>
      </c>
    </row>
    <row r="15" spans="1:22" x14ac:dyDescent="0.25">
      <c r="A15" s="68">
        <v>12</v>
      </c>
      <c r="B15" s="68" t="s">
        <v>296</v>
      </c>
      <c r="C15" s="72">
        <v>12.999999999999998</v>
      </c>
      <c r="D15" s="72" t="s">
        <v>731</v>
      </c>
      <c r="E15" s="72">
        <v>17</v>
      </c>
      <c r="F15" s="72" t="s">
        <v>671</v>
      </c>
      <c r="G15" s="72"/>
      <c r="H15" s="72" t="s">
        <v>110</v>
      </c>
      <c r="I15" s="72"/>
      <c r="J15" s="72" t="s">
        <v>110</v>
      </c>
      <c r="K15" s="72"/>
      <c r="L15" s="72" t="s">
        <v>110</v>
      </c>
      <c r="M15" s="72"/>
      <c r="N15" s="72" t="s">
        <v>110</v>
      </c>
      <c r="O15" s="72"/>
      <c r="P15" s="72" t="s">
        <v>110</v>
      </c>
      <c r="Q15" s="72"/>
      <c r="R15" s="72" t="s">
        <v>110</v>
      </c>
      <c r="S15" s="72"/>
      <c r="T15" s="72" t="s">
        <v>110</v>
      </c>
      <c r="U15" s="72"/>
      <c r="V15" s="72" t="s">
        <v>1298</v>
      </c>
    </row>
    <row r="16" spans="1:22" x14ac:dyDescent="0.25">
      <c r="A16" s="68">
        <v>13</v>
      </c>
      <c r="B16" s="68" t="s">
        <v>297</v>
      </c>
      <c r="C16" s="72">
        <v>13.9</v>
      </c>
      <c r="D16" s="72" t="s">
        <v>732</v>
      </c>
      <c r="E16" s="72">
        <v>12.899999999999999</v>
      </c>
      <c r="F16" s="72" t="s">
        <v>672</v>
      </c>
      <c r="G16" s="72">
        <v>5.8</v>
      </c>
      <c r="H16" s="72" t="s">
        <v>273</v>
      </c>
      <c r="I16" s="72">
        <v>2.2000000000000002</v>
      </c>
      <c r="J16" s="72" t="s">
        <v>793</v>
      </c>
      <c r="K16" s="72">
        <v>2.4</v>
      </c>
      <c r="L16" s="72" t="s">
        <v>794</v>
      </c>
      <c r="M16" s="72">
        <v>3</v>
      </c>
      <c r="N16" s="72" t="s">
        <v>795</v>
      </c>
      <c r="O16" s="72">
        <v>1.2</v>
      </c>
      <c r="P16" s="72" t="s">
        <v>796</v>
      </c>
      <c r="Q16" s="72">
        <v>0.9</v>
      </c>
      <c r="R16" s="72" t="s">
        <v>797</v>
      </c>
      <c r="S16" s="72">
        <v>0.9</v>
      </c>
      <c r="T16" s="72" t="s">
        <v>797</v>
      </c>
      <c r="U16" s="72">
        <v>1.2000000000000002</v>
      </c>
      <c r="V16" s="72" t="s">
        <v>796</v>
      </c>
    </row>
    <row r="17" spans="1:22" x14ac:dyDescent="0.25">
      <c r="A17" s="68">
        <v>14</v>
      </c>
      <c r="B17" s="68" t="s">
        <v>298</v>
      </c>
      <c r="C17" s="72">
        <v>15.1</v>
      </c>
      <c r="D17" s="72" t="s">
        <v>733</v>
      </c>
      <c r="E17" s="72">
        <v>16.7</v>
      </c>
      <c r="F17" s="72" t="s">
        <v>673</v>
      </c>
      <c r="G17" s="72">
        <v>7</v>
      </c>
      <c r="H17" s="72" t="s">
        <v>463</v>
      </c>
      <c r="I17" s="72">
        <v>4.5</v>
      </c>
      <c r="J17" s="72" t="s">
        <v>798</v>
      </c>
      <c r="K17" s="72">
        <v>3.5</v>
      </c>
      <c r="L17" s="72" t="s">
        <v>799</v>
      </c>
      <c r="M17" s="72">
        <v>4</v>
      </c>
      <c r="N17" s="72" t="s">
        <v>800</v>
      </c>
      <c r="O17" s="72">
        <v>1.9</v>
      </c>
      <c r="P17" s="72" t="s">
        <v>493</v>
      </c>
      <c r="Q17" s="72">
        <v>2.4</v>
      </c>
      <c r="R17" s="72" t="s">
        <v>801</v>
      </c>
      <c r="S17" s="72"/>
      <c r="T17" s="72" t="s">
        <v>110</v>
      </c>
      <c r="U17" s="72"/>
      <c r="V17" s="72" t="s">
        <v>1298</v>
      </c>
    </row>
    <row r="18" spans="1:22" x14ac:dyDescent="0.25">
      <c r="A18" s="68">
        <v>15</v>
      </c>
      <c r="B18" s="68" t="s">
        <v>299</v>
      </c>
      <c r="C18" s="72">
        <v>11.4</v>
      </c>
      <c r="D18" s="72" t="s">
        <v>734</v>
      </c>
      <c r="E18" s="72">
        <v>15.5</v>
      </c>
      <c r="F18" s="72" t="s">
        <v>674</v>
      </c>
      <c r="G18" s="72">
        <v>4.7</v>
      </c>
      <c r="H18" s="72" t="s">
        <v>464</v>
      </c>
      <c r="I18" s="72"/>
      <c r="J18" s="72" t="s">
        <v>110</v>
      </c>
      <c r="K18" s="72"/>
      <c r="L18" s="72" t="s">
        <v>110</v>
      </c>
      <c r="M18" s="72"/>
      <c r="N18" s="72" t="s">
        <v>110</v>
      </c>
      <c r="O18" s="72"/>
      <c r="P18" s="72" t="s">
        <v>110</v>
      </c>
      <c r="Q18" s="72"/>
      <c r="R18" s="72" t="s">
        <v>110</v>
      </c>
      <c r="S18" s="72"/>
      <c r="T18" s="72" t="s">
        <v>110</v>
      </c>
      <c r="U18" s="72"/>
      <c r="V18" s="72" t="s">
        <v>1298</v>
      </c>
    </row>
    <row r="19" spans="1:22" x14ac:dyDescent="0.25">
      <c r="A19" s="68">
        <v>16</v>
      </c>
      <c r="B19" s="68" t="s">
        <v>300</v>
      </c>
      <c r="C19" s="72">
        <v>19.899999999999999</v>
      </c>
      <c r="D19" s="72" t="s">
        <v>735</v>
      </c>
      <c r="E19" s="72">
        <v>15.299999999999999</v>
      </c>
      <c r="F19" s="72" t="s">
        <v>675</v>
      </c>
      <c r="G19" s="72">
        <v>4.7</v>
      </c>
      <c r="H19" s="72" t="s">
        <v>465</v>
      </c>
      <c r="I19" s="72">
        <v>4</v>
      </c>
      <c r="J19" s="110" t="s">
        <v>898</v>
      </c>
      <c r="K19" s="72">
        <v>4</v>
      </c>
      <c r="L19" s="72" t="s">
        <v>802</v>
      </c>
      <c r="M19" s="72">
        <v>6</v>
      </c>
      <c r="N19" s="72" t="s">
        <v>803</v>
      </c>
      <c r="O19" s="72"/>
      <c r="P19" s="72" t="s">
        <v>110</v>
      </c>
      <c r="Q19" s="72"/>
      <c r="R19" s="72" t="s">
        <v>110</v>
      </c>
      <c r="S19" s="72"/>
      <c r="T19" s="72" t="s">
        <v>110</v>
      </c>
      <c r="U19" s="72"/>
      <c r="V19" s="72" t="s">
        <v>1298</v>
      </c>
    </row>
    <row r="20" spans="1:22" x14ac:dyDescent="0.25">
      <c r="A20" s="68">
        <v>17</v>
      </c>
      <c r="B20" s="68" t="s">
        <v>301</v>
      </c>
      <c r="C20" s="72">
        <v>12</v>
      </c>
      <c r="D20" s="72" t="s">
        <v>736</v>
      </c>
      <c r="E20" s="72">
        <v>16.2</v>
      </c>
      <c r="F20" s="72" t="s">
        <v>664</v>
      </c>
      <c r="G20" s="72">
        <v>7.6</v>
      </c>
      <c r="H20" s="72" t="s">
        <v>466</v>
      </c>
      <c r="I20" s="72">
        <v>4</v>
      </c>
      <c r="J20" s="72" t="s">
        <v>786</v>
      </c>
      <c r="K20" s="72">
        <v>3.9</v>
      </c>
      <c r="L20" s="72" t="s">
        <v>804</v>
      </c>
      <c r="M20" s="72">
        <v>4.2</v>
      </c>
      <c r="N20" s="72" t="s">
        <v>805</v>
      </c>
      <c r="O20" s="72"/>
      <c r="P20" s="72" t="s">
        <v>110</v>
      </c>
      <c r="Q20" s="72"/>
      <c r="R20" s="72" t="s">
        <v>110</v>
      </c>
      <c r="S20" s="72"/>
      <c r="T20" s="72" t="s">
        <v>110</v>
      </c>
      <c r="U20" s="72"/>
      <c r="V20" s="72" t="s">
        <v>1298</v>
      </c>
    </row>
    <row r="21" spans="1:22" x14ac:dyDescent="0.25">
      <c r="A21" s="68">
        <v>18</v>
      </c>
      <c r="B21" s="68" t="s">
        <v>302</v>
      </c>
      <c r="C21" s="72">
        <v>14</v>
      </c>
      <c r="D21" s="72" t="s">
        <v>737</v>
      </c>
      <c r="E21" s="72">
        <v>16.8</v>
      </c>
      <c r="F21" s="72" t="s">
        <v>676</v>
      </c>
      <c r="G21" s="72">
        <v>4.5999999999999996</v>
      </c>
      <c r="H21" s="72" t="s">
        <v>467</v>
      </c>
      <c r="I21" s="72">
        <v>4.3</v>
      </c>
      <c r="J21" s="72" t="s">
        <v>806</v>
      </c>
      <c r="K21" s="72">
        <v>4</v>
      </c>
      <c r="L21" s="110" t="s">
        <v>899</v>
      </c>
      <c r="M21" s="72">
        <v>3.9</v>
      </c>
      <c r="N21" s="72" t="s">
        <v>807</v>
      </c>
      <c r="O21" s="72">
        <v>1.9</v>
      </c>
      <c r="P21" s="72" t="s">
        <v>493</v>
      </c>
      <c r="Q21" s="72"/>
      <c r="R21" s="72" t="s">
        <v>110</v>
      </c>
      <c r="S21" s="72"/>
      <c r="T21" s="72" t="s">
        <v>110</v>
      </c>
      <c r="U21" s="72"/>
      <c r="V21" s="72" t="s">
        <v>1298</v>
      </c>
    </row>
    <row r="22" spans="1:22" x14ac:dyDescent="0.25">
      <c r="A22" s="68">
        <v>19</v>
      </c>
      <c r="B22" s="68" t="s">
        <v>303</v>
      </c>
      <c r="C22" s="72"/>
      <c r="D22" s="72" t="s">
        <v>110</v>
      </c>
      <c r="E22" s="72"/>
      <c r="F22" s="72" t="s">
        <v>110</v>
      </c>
      <c r="G22" s="72"/>
      <c r="H22" s="72" t="s">
        <v>110</v>
      </c>
      <c r="I22" s="72"/>
      <c r="J22" s="72" t="s">
        <v>110</v>
      </c>
      <c r="K22" s="72"/>
      <c r="L22" s="72" t="s">
        <v>110</v>
      </c>
      <c r="M22" s="72"/>
      <c r="N22" s="72" t="s">
        <v>110</v>
      </c>
      <c r="O22" s="72"/>
      <c r="P22" s="72" t="s">
        <v>110</v>
      </c>
      <c r="Q22" s="72"/>
      <c r="R22" s="72" t="s">
        <v>110</v>
      </c>
      <c r="S22" s="72"/>
      <c r="T22" s="72" t="s">
        <v>110</v>
      </c>
      <c r="U22" s="72"/>
      <c r="V22" s="72" t="s">
        <v>1298</v>
      </c>
    </row>
    <row r="23" spans="1:22" x14ac:dyDescent="0.25">
      <c r="A23" s="68">
        <v>20</v>
      </c>
      <c r="B23" s="68" t="s">
        <v>304</v>
      </c>
      <c r="C23" s="72">
        <v>14.2</v>
      </c>
      <c r="D23" s="72" t="s">
        <v>263</v>
      </c>
      <c r="E23" s="72">
        <v>14.8</v>
      </c>
      <c r="F23" s="72" t="s">
        <v>677</v>
      </c>
      <c r="G23" s="72">
        <v>6.5</v>
      </c>
      <c r="H23" s="72" t="s">
        <v>468</v>
      </c>
      <c r="I23" s="72">
        <v>3.0999999999999996</v>
      </c>
      <c r="J23" s="72" t="s">
        <v>808</v>
      </c>
      <c r="K23" s="72">
        <v>3</v>
      </c>
      <c r="L23" s="72" t="s">
        <v>809</v>
      </c>
      <c r="M23" s="72">
        <v>3.0999999999999996</v>
      </c>
      <c r="N23" s="72" t="s">
        <v>810</v>
      </c>
      <c r="O23" s="72"/>
      <c r="P23" s="72" t="s">
        <v>110</v>
      </c>
      <c r="Q23" s="72">
        <v>1.4</v>
      </c>
      <c r="R23" s="72" t="s">
        <v>811</v>
      </c>
      <c r="S23" s="72">
        <v>1.6</v>
      </c>
      <c r="T23" s="72" t="s">
        <v>812</v>
      </c>
      <c r="U23" s="72"/>
      <c r="V23" s="72" t="s">
        <v>1298</v>
      </c>
    </row>
    <row r="24" spans="1:22" x14ac:dyDescent="0.25">
      <c r="A24" s="68">
        <v>21</v>
      </c>
      <c r="B24" s="68" t="s">
        <v>305</v>
      </c>
      <c r="C24" s="72">
        <v>17.3</v>
      </c>
      <c r="D24" s="72" t="s">
        <v>258</v>
      </c>
      <c r="E24" s="72">
        <v>15.2</v>
      </c>
      <c r="F24" s="72" t="s">
        <v>678</v>
      </c>
      <c r="G24" s="72"/>
      <c r="H24" s="72" t="s">
        <v>110</v>
      </c>
      <c r="I24" s="72"/>
      <c r="J24" s="72" t="s">
        <v>110</v>
      </c>
      <c r="K24" s="72"/>
      <c r="L24" s="72" t="s">
        <v>110</v>
      </c>
      <c r="M24" s="72"/>
      <c r="N24" s="72" t="s">
        <v>110</v>
      </c>
      <c r="O24" s="72"/>
      <c r="P24" s="72" t="s">
        <v>110</v>
      </c>
      <c r="Q24" s="72"/>
      <c r="R24" s="72" t="s">
        <v>110</v>
      </c>
      <c r="S24" s="72"/>
      <c r="T24" s="72" t="s">
        <v>110</v>
      </c>
      <c r="U24" s="72"/>
      <c r="V24" s="72" t="s">
        <v>1298</v>
      </c>
    </row>
    <row r="25" spans="1:22" x14ac:dyDescent="0.25">
      <c r="A25" s="68">
        <v>22</v>
      </c>
      <c r="B25" s="68" t="s">
        <v>306</v>
      </c>
      <c r="C25" s="72">
        <v>14.600000000000001</v>
      </c>
      <c r="D25" s="72" t="s">
        <v>722</v>
      </c>
      <c r="E25" s="72">
        <v>14.3</v>
      </c>
      <c r="F25" s="72" t="s">
        <v>679</v>
      </c>
      <c r="G25" s="72">
        <v>3.8999999999999995</v>
      </c>
      <c r="H25" s="72" t="s">
        <v>469</v>
      </c>
      <c r="I25" s="72">
        <v>4</v>
      </c>
      <c r="J25" s="72" t="s">
        <v>813</v>
      </c>
      <c r="K25" s="72"/>
      <c r="L25" s="72" t="s">
        <v>110</v>
      </c>
      <c r="M25" s="72">
        <v>2.9</v>
      </c>
      <c r="N25" s="72" t="s">
        <v>814</v>
      </c>
      <c r="O25" s="72"/>
      <c r="P25" s="72" t="s">
        <v>110</v>
      </c>
      <c r="Q25" s="72"/>
      <c r="R25" s="72" t="s">
        <v>110</v>
      </c>
      <c r="S25" s="72"/>
      <c r="T25" s="72" t="s">
        <v>110</v>
      </c>
      <c r="U25" s="72"/>
      <c r="V25" s="72" t="s">
        <v>1298</v>
      </c>
    </row>
    <row r="26" spans="1:22" x14ac:dyDescent="0.25">
      <c r="A26" s="68">
        <v>23</v>
      </c>
      <c r="B26" s="68" t="s">
        <v>307</v>
      </c>
      <c r="C26" s="72">
        <v>17.100000000000001</v>
      </c>
      <c r="D26" s="72" t="s">
        <v>266</v>
      </c>
      <c r="E26" s="72">
        <v>17.600000000000001</v>
      </c>
      <c r="F26" s="72" t="s">
        <v>680</v>
      </c>
      <c r="G26" s="72"/>
      <c r="H26" s="72" t="s">
        <v>110</v>
      </c>
      <c r="I26" s="72"/>
      <c r="J26" s="72" t="s">
        <v>110</v>
      </c>
      <c r="K26" s="72">
        <v>4.3</v>
      </c>
      <c r="L26" s="72" t="s">
        <v>815</v>
      </c>
      <c r="M26" s="72">
        <v>5.7</v>
      </c>
      <c r="N26" s="72" t="s">
        <v>816</v>
      </c>
      <c r="O26" s="72"/>
      <c r="P26" s="72" t="s">
        <v>110</v>
      </c>
      <c r="Q26" s="72"/>
      <c r="R26" s="72" t="s">
        <v>110</v>
      </c>
      <c r="S26" s="72"/>
      <c r="T26" s="72" t="s">
        <v>110</v>
      </c>
      <c r="U26" s="72"/>
      <c r="V26" s="72" t="s">
        <v>1298</v>
      </c>
    </row>
    <row r="27" spans="1:22" x14ac:dyDescent="0.25">
      <c r="A27" s="68">
        <v>24</v>
      </c>
      <c r="B27" s="68" t="s">
        <v>308</v>
      </c>
      <c r="C27" s="72">
        <v>10.899999999999999</v>
      </c>
      <c r="D27" s="72" t="s">
        <v>738</v>
      </c>
      <c r="E27" s="72">
        <v>17.3</v>
      </c>
      <c r="F27" s="72" t="s">
        <v>681</v>
      </c>
      <c r="G27" s="72"/>
      <c r="H27" s="72" t="s">
        <v>110</v>
      </c>
      <c r="I27" s="72">
        <v>7.3000000000000007</v>
      </c>
      <c r="J27" s="72" t="s">
        <v>817</v>
      </c>
      <c r="K27" s="72"/>
      <c r="L27" s="72" t="s">
        <v>110</v>
      </c>
      <c r="M27" s="72"/>
      <c r="N27" s="72" t="s">
        <v>110</v>
      </c>
      <c r="O27" s="72"/>
      <c r="P27" s="72" t="s">
        <v>110</v>
      </c>
      <c r="Q27" s="72"/>
      <c r="R27" s="72" t="s">
        <v>110</v>
      </c>
      <c r="S27" s="72"/>
      <c r="T27" s="72" t="s">
        <v>110</v>
      </c>
      <c r="U27" s="72"/>
      <c r="V27" s="72" t="s">
        <v>1298</v>
      </c>
    </row>
    <row r="28" spans="1:22" x14ac:dyDescent="0.25">
      <c r="A28" s="68">
        <v>25</v>
      </c>
      <c r="B28" s="68" t="s">
        <v>309</v>
      </c>
      <c r="C28" s="72">
        <v>11.5</v>
      </c>
      <c r="D28" s="72" t="s">
        <v>739</v>
      </c>
      <c r="E28" s="72">
        <v>16.899999999999999</v>
      </c>
      <c r="F28" s="72" t="s">
        <v>682</v>
      </c>
      <c r="G28" s="72"/>
      <c r="H28" s="72" t="s">
        <v>110</v>
      </c>
      <c r="I28" s="72"/>
      <c r="J28" s="72" t="s">
        <v>110</v>
      </c>
      <c r="K28" s="72"/>
      <c r="L28" s="72" t="s">
        <v>110</v>
      </c>
      <c r="M28" s="72"/>
      <c r="N28" s="72" t="s">
        <v>110</v>
      </c>
      <c r="O28" s="72"/>
      <c r="P28" s="72" t="s">
        <v>110</v>
      </c>
      <c r="Q28" s="72"/>
      <c r="R28" s="72" t="s">
        <v>110</v>
      </c>
      <c r="S28" s="72">
        <v>0</v>
      </c>
      <c r="T28" s="72" t="s">
        <v>110</v>
      </c>
      <c r="U28" s="72"/>
      <c r="V28" s="72" t="s">
        <v>1298</v>
      </c>
    </row>
    <row r="29" spans="1:22" x14ac:dyDescent="0.25">
      <c r="A29" s="68">
        <v>26</v>
      </c>
      <c r="B29" s="68" t="s">
        <v>310</v>
      </c>
      <c r="C29" s="72"/>
      <c r="D29" s="72" t="s">
        <v>110</v>
      </c>
      <c r="E29" s="72">
        <v>15.499999999999998</v>
      </c>
      <c r="F29" s="72" t="s">
        <v>683</v>
      </c>
      <c r="G29" s="72"/>
      <c r="H29" s="72" t="s">
        <v>110</v>
      </c>
      <c r="I29" s="72"/>
      <c r="J29" s="72" t="s">
        <v>110</v>
      </c>
      <c r="K29" s="72"/>
      <c r="L29" s="72" t="s">
        <v>110</v>
      </c>
      <c r="M29" s="72"/>
      <c r="N29" s="72" t="s">
        <v>110</v>
      </c>
      <c r="O29" s="72"/>
      <c r="P29" s="72" t="s">
        <v>110</v>
      </c>
      <c r="Q29" s="72"/>
      <c r="R29" s="72" t="s">
        <v>110</v>
      </c>
      <c r="S29" s="72"/>
      <c r="T29" s="72" t="s">
        <v>110</v>
      </c>
      <c r="U29" s="72"/>
      <c r="V29" s="72" t="s">
        <v>1298</v>
      </c>
    </row>
    <row r="30" spans="1:22" x14ac:dyDescent="0.25">
      <c r="A30" s="68">
        <v>27</v>
      </c>
      <c r="B30" s="68" t="s">
        <v>311</v>
      </c>
      <c r="C30" s="72">
        <v>12.799999999999999</v>
      </c>
      <c r="D30" s="72" t="s">
        <v>740</v>
      </c>
      <c r="E30" s="72">
        <v>14.3</v>
      </c>
      <c r="F30" s="72" t="s">
        <v>684</v>
      </c>
      <c r="G30" s="72"/>
      <c r="H30" s="72" t="s">
        <v>110</v>
      </c>
      <c r="I30" s="72"/>
      <c r="J30" s="72" t="s">
        <v>110</v>
      </c>
      <c r="K30" s="72"/>
      <c r="L30" s="72" t="s">
        <v>110</v>
      </c>
      <c r="M30" s="72"/>
      <c r="N30" s="72" t="s">
        <v>110</v>
      </c>
      <c r="O30" s="72"/>
      <c r="P30" s="72" t="s">
        <v>110</v>
      </c>
      <c r="Q30" s="72"/>
      <c r="R30" s="72" t="s">
        <v>110</v>
      </c>
      <c r="S30" s="72"/>
      <c r="T30" s="72" t="s">
        <v>110</v>
      </c>
      <c r="U30" s="72"/>
      <c r="V30" s="72" t="s">
        <v>1298</v>
      </c>
    </row>
    <row r="31" spans="1:22" x14ac:dyDescent="0.25">
      <c r="A31" s="68">
        <v>28</v>
      </c>
      <c r="B31" s="68" t="s">
        <v>312</v>
      </c>
      <c r="C31" s="72">
        <v>14.400000000000002</v>
      </c>
      <c r="D31" s="72" t="s">
        <v>741</v>
      </c>
      <c r="E31" s="72">
        <v>16.399999999999999</v>
      </c>
      <c r="F31" s="72" t="s">
        <v>685</v>
      </c>
      <c r="G31" s="72">
        <v>6.8</v>
      </c>
      <c r="H31" s="72" t="s">
        <v>470</v>
      </c>
      <c r="I31" s="72">
        <v>4.9000000000000004</v>
      </c>
      <c r="J31" s="72" t="s">
        <v>777</v>
      </c>
      <c r="K31" s="72">
        <v>4.3000000000000007</v>
      </c>
      <c r="L31" s="72" t="s">
        <v>818</v>
      </c>
      <c r="M31" s="72">
        <v>4</v>
      </c>
      <c r="N31" s="72" t="s">
        <v>819</v>
      </c>
      <c r="O31" s="72">
        <v>2.2999999999999998</v>
      </c>
      <c r="P31" s="72" t="s">
        <v>820</v>
      </c>
      <c r="Q31" s="72"/>
      <c r="R31" s="72" t="s">
        <v>110</v>
      </c>
      <c r="S31" s="72"/>
      <c r="T31" s="72" t="s">
        <v>110</v>
      </c>
      <c r="U31" s="72"/>
      <c r="V31" s="72" t="s">
        <v>1298</v>
      </c>
    </row>
    <row r="32" spans="1:22" x14ac:dyDescent="0.25">
      <c r="A32" s="68">
        <v>29</v>
      </c>
      <c r="B32" s="68" t="s">
        <v>313</v>
      </c>
      <c r="C32" s="72">
        <v>20.5</v>
      </c>
      <c r="D32" s="72" t="s">
        <v>742</v>
      </c>
      <c r="E32" s="72">
        <v>8.6999999999999993</v>
      </c>
      <c r="F32" s="72" t="s">
        <v>686</v>
      </c>
      <c r="G32" s="72">
        <v>8.3000000000000007</v>
      </c>
      <c r="H32" s="72" t="s">
        <v>471</v>
      </c>
      <c r="I32" s="72">
        <v>4.7</v>
      </c>
      <c r="J32" s="72" t="s">
        <v>821</v>
      </c>
      <c r="K32" s="72"/>
      <c r="L32" s="72" t="s">
        <v>110</v>
      </c>
      <c r="M32" s="72"/>
      <c r="N32" s="72" t="s">
        <v>110</v>
      </c>
      <c r="O32" s="72"/>
      <c r="P32" s="72" t="s">
        <v>110</v>
      </c>
      <c r="Q32" s="72"/>
      <c r="R32" s="72" t="s">
        <v>110</v>
      </c>
      <c r="S32" s="72"/>
      <c r="T32" s="72" t="s">
        <v>110</v>
      </c>
      <c r="U32" s="72"/>
      <c r="V32" s="72" t="s">
        <v>1298</v>
      </c>
    </row>
    <row r="33" spans="1:22" x14ac:dyDescent="0.25">
      <c r="A33" s="68">
        <v>30</v>
      </c>
      <c r="B33" s="68" t="s">
        <v>314</v>
      </c>
      <c r="C33" s="72">
        <v>17.600000000000001</v>
      </c>
      <c r="D33" s="72" t="s">
        <v>743</v>
      </c>
      <c r="E33" s="72">
        <v>19</v>
      </c>
      <c r="F33" s="72" t="s">
        <v>259</v>
      </c>
      <c r="G33" s="72">
        <v>6.8999999999999995</v>
      </c>
      <c r="H33" s="72" t="s">
        <v>462</v>
      </c>
      <c r="I33" s="72">
        <v>5.4</v>
      </c>
      <c r="J33" s="72" t="s">
        <v>822</v>
      </c>
      <c r="K33" s="72">
        <v>4.1999999999999993</v>
      </c>
      <c r="L33" s="72" t="s">
        <v>823</v>
      </c>
      <c r="M33" s="72">
        <v>3</v>
      </c>
      <c r="N33" s="72" t="s">
        <v>824</v>
      </c>
      <c r="O33" s="72">
        <v>2.6</v>
      </c>
      <c r="P33" s="72" t="s">
        <v>825</v>
      </c>
      <c r="Q33" s="72">
        <v>2.2000000000000002</v>
      </c>
      <c r="R33" s="72" t="s">
        <v>826</v>
      </c>
      <c r="S33" s="72">
        <v>1.8</v>
      </c>
      <c r="T33" s="72" t="s">
        <v>827</v>
      </c>
      <c r="U33" s="72"/>
      <c r="V33" s="72" t="s">
        <v>1298</v>
      </c>
    </row>
    <row r="34" spans="1:22" x14ac:dyDescent="0.25">
      <c r="A34" s="68">
        <v>31</v>
      </c>
      <c r="B34" s="68" t="s">
        <v>315</v>
      </c>
      <c r="C34" s="72">
        <v>13.799999999999999</v>
      </c>
      <c r="D34" s="72" t="s">
        <v>744</v>
      </c>
      <c r="E34" s="72">
        <v>11.399999999999999</v>
      </c>
      <c r="F34" s="72" t="s">
        <v>687</v>
      </c>
      <c r="G34" s="72"/>
      <c r="H34" s="72" t="s">
        <v>110</v>
      </c>
      <c r="I34" s="72"/>
      <c r="J34" s="72" t="s">
        <v>110</v>
      </c>
      <c r="K34" s="72"/>
      <c r="L34" s="72" t="s">
        <v>110</v>
      </c>
      <c r="M34" s="72"/>
      <c r="N34" s="72" t="s">
        <v>110</v>
      </c>
      <c r="O34" s="72"/>
      <c r="P34" s="72" t="s">
        <v>110</v>
      </c>
      <c r="Q34" s="72"/>
      <c r="R34" s="72" t="s">
        <v>110</v>
      </c>
      <c r="S34" s="72"/>
      <c r="T34" s="72" t="s">
        <v>110</v>
      </c>
      <c r="U34" s="72"/>
      <c r="V34" s="72" t="s">
        <v>1298</v>
      </c>
    </row>
    <row r="35" spans="1:22" x14ac:dyDescent="0.25">
      <c r="A35" s="68">
        <v>32</v>
      </c>
      <c r="B35" s="68" t="s">
        <v>316</v>
      </c>
      <c r="C35" s="72">
        <v>13.5</v>
      </c>
      <c r="D35" s="110" t="s">
        <v>896</v>
      </c>
      <c r="E35" s="72">
        <v>12.4</v>
      </c>
      <c r="F35" s="72" t="s">
        <v>255</v>
      </c>
      <c r="G35" s="72">
        <v>6.1</v>
      </c>
      <c r="H35" s="72" t="s">
        <v>472</v>
      </c>
      <c r="I35" s="72">
        <v>4.3</v>
      </c>
      <c r="J35" s="72" t="s">
        <v>818</v>
      </c>
      <c r="K35" s="72">
        <v>3.2</v>
      </c>
      <c r="L35" s="72" t="s">
        <v>829</v>
      </c>
      <c r="M35" s="72">
        <v>3.5999999999999996</v>
      </c>
      <c r="N35" s="72" t="s">
        <v>830</v>
      </c>
      <c r="O35" s="72">
        <v>1.8</v>
      </c>
      <c r="P35" s="72" t="s">
        <v>831</v>
      </c>
      <c r="Q35" s="72">
        <v>1.6</v>
      </c>
      <c r="R35" s="72" t="s">
        <v>812</v>
      </c>
      <c r="S35" s="72"/>
      <c r="T35" s="72" t="s">
        <v>110</v>
      </c>
      <c r="U35" s="72">
        <v>2.0000000000000004</v>
      </c>
      <c r="V35" s="72" t="s">
        <v>1294</v>
      </c>
    </row>
    <row r="36" spans="1:22" x14ac:dyDescent="0.25">
      <c r="A36" s="68">
        <v>33</v>
      </c>
      <c r="B36" s="68" t="s">
        <v>317</v>
      </c>
      <c r="C36" s="72">
        <v>17.2</v>
      </c>
      <c r="D36" s="72" t="s">
        <v>694</v>
      </c>
      <c r="E36" s="72">
        <v>16.7</v>
      </c>
      <c r="F36" s="72" t="s">
        <v>688</v>
      </c>
      <c r="G36" s="72"/>
      <c r="H36" s="72" t="s">
        <v>110</v>
      </c>
      <c r="I36" s="72"/>
      <c r="J36" s="72" t="s">
        <v>110</v>
      </c>
      <c r="K36" s="72"/>
      <c r="L36" s="72" t="s">
        <v>110</v>
      </c>
      <c r="M36" s="72"/>
      <c r="N36" s="72" t="s">
        <v>110</v>
      </c>
      <c r="O36" s="72"/>
      <c r="P36" s="72" t="s">
        <v>110</v>
      </c>
      <c r="Q36" s="72"/>
      <c r="R36" s="72" t="s">
        <v>110</v>
      </c>
      <c r="S36" s="72"/>
      <c r="T36" s="72" t="s">
        <v>110</v>
      </c>
      <c r="U36" s="72"/>
      <c r="V36" s="72" t="s">
        <v>1298</v>
      </c>
    </row>
    <row r="37" spans="1:22" x14ac:dyDescent="0.25">
      <c r="A37" s="68">
        <v>34</v>
      </c>
      <c r="B37" s="68" t="s">
        <v>318</v>
      </c>
      <c r="C37" s="72">
        <v>11.500000000000002</v>
      </c>
      <c r="D37" s="72" t="s">
        <v>745</v>
      </c>
      <c r="E37" s="72">
        <v>14.700000000000001</v>
      </c>
      <c r="F37" s="72" t="s">
        <v>689</v>
      </c>
      <c r="G37" s="72"/>
      <c r="H37" s="72" t="s">
        <v>110</v>
      </c>
      <c r="I37" s="72"/>
      <c r="J37" s="72" t="s">
        <v>110</v>
      </c>
      <c r="K37" s="72"/>
      <c r="L37" s="72" t="s">
        <v>110</v>
      </c>
      <c r="M37" s="72"/>
      <c r="N37" s="72" t="s">
        <v>110</v>
      </c>
      <c r="O37" s="72"/>
      <c r="P37" s="72" t="s">
        <v>110</v>
      </c>
      <c r="Q37" s="72"/>
      <c r="R37" s="72" t="s">
        <v>110</v>
      </c>
      <c r="S37" s="72"/>
      <c r="T37" s="72" t="s">
        <v>110</v>
      </c>
      <c r="U37" s="72"/>
      <c r="V37" s="72" t="s">
        <v>1298</v>
      </c>
    </row>
    <row r="38" spans="1:22" x14ac:dyDescent="0.25">
      <c r="A38" s="68">
        <v>35</v>
      </c>
      <c r="B38" s="68" t="s">
        <v>319</v>
      </c>
      <c r="C38" s="72">
        <v>14.400000000000002</v>
      </c>
      <c r="D38" s="72" t="s">
        <v>741</v>
      </c>
      <c r="E38" s="72">
        <v>13.9</v>
      </c>
      <c r="F38" s="72" t="s">
        <v>690</v>
      </c>
      <c r="G38" s="72">
        <v>5.9</v>
      </c>
      <c r="H38" s="72" t="s">
        <v>274</v>
      </c>
      <c r="I38" s="72">
        <v>4.4000000000000004</v>
      </c>
      <c r="J38" s="72" t="s">
        <v>832</v>
      </c>
      <c r="K38" s="72"/>
      <c r="L38" s="72" t="s">
        <v>110</v>
      </c>
      <c r="M38" s="72">
        <v>5.6</v>
      </c>
      <c r="N38" s="72" t="s">
        <v>833</v>
      </c>
      <c r="O38" s="72"/>
      <c r="P38" s="72" t="s">
        <v>110</v>
      </c>
      <c r="Q38" s="72"/>
      <c r="R38" s="72" t="s">
        <v>110</v>
      </c>
      <c r="S38" s="72"/>
      <c r="T38" s="72" t="s">
        <v>110</v>
      </c>
      <c r="U38" s="72"/>
      <c r="V38" s="72" t="s">
        <v>1298</v>
      </c>
    </row>
    <row r="39" spans="1:22" x14ac:dyDescent="0.25">
      <c r="A39" s="68">
        <v>36</v>
      </c>
      <c r="B39" s="68" t="s">
        <v>320</v>
      </c>
      <c r="C39" s="72">
        <v>14</v>
      </c>
      <c r="D39" s="72" t="s">
        <v>260</v>
      </c>
      <c r="E39" s="72">
        <v>15.200000000000001</v>
      </c>
      <c r="F39" s="72" t="s">
        <v>691</v>
      </c>
      <c r="G39" s="72">
        <v>5.2</v>
      </c>
      <c r="H39" s="72" t="s">
        <v>473</v>
      </c>
      <c r="I39" s="72">
        <v>3.4000000000000004</v>
      </c>
      <c r="J39" s="72" t="s">
        <v>791</v>
      </c>
      <c r="K39" s="72">
        <v>3.7</v>
      </c>
      <c r="L39" s="72" t="s">
        <v>834</v>
      </c>
      <c r="M39" s="72">
        <v>3.1</v>
      </c>
      <c r="N39" s="72" t="s">
        <v>810</v>
      </c>
      <c r="O39" s="72">
        <v>2.7</v>
      </c>
      <c r="P39" s="72" t="s">
        <v>835</v>
      </c>
      <c r="Q39" s="72">
        <v>2.8</v>
      </c>
      <c r="R39" s="72" t="s">
        <v>836</v>
      </c>
      <c r="S39" s="72"/>
      <c r="T39" s="72" t="s">
        <v>110</v>
      </c>
      <c r="U39" s="72"/>
      <c r="V39" s="72" t="s">
        <v>1298</v>
      </c>
    </row>
    <row r="40" spans="1:22" x14ac:dyDescent="0.25">
      <c r="A40" s="68">
        <v>37</v>
      </c>
      <c r="B40" s="68" t="s">
        <v>321</v>
      </c>
      <c r="C40" s="72">
        <v>14.700000000000001</v>
      </c>
      <c r="D40" s="72" t="s">
        <v>746</v>
      </c>
      <c r="E40" s="72">
        <v>16.5</v>
      </c>
      <c r="F40" s="72" t="s">
        <v>692</v>
      </c>
      <c r="G40" s="72">
        <v>3.0000000000000004</v>
      </c>
      <c r="H40" s="72" t="s">
        <v>474</v>
      </c>
      <c r="I40" s="72">
        <v>3.9000000000000004</v>
      </c>
      <c r="J40" s="72" t="s">
        <v>837</v>
      </c>
      <c r="K40" s="72">
        <v>3.4000000000000004</v>
      </c>
      <c r="L40" s="72" t="s">
        <v>838</v>
      </c>
      <c r="M40" s="72">
        <v>3.7</v>
      </c>
      <c r="N40" s="72" t="s">
        <v>839</v>
      </c>
      <c r="O40" s="72">
        <v>2.0999999999999996</v>
      </c>
      <c r="P40" s="72" t="s">
        <v>840</v>
      </c>
      <c r="Q40" s="72">
        <v>1.3</v>
      </c>
      <c r="R40" s="72" t="s">
        <v>828</v>
      </c>
      <c r="S40" s="72">
        <v>1.3</v>
      </c>
      <c r="T40" s="72" t="s">
        <v>841</v>
      </c>
      <c r="U40" s="72">
        <v>2.2000000000000002</v>
      </c>
      <c r="V40" s="72" t="s">
        <v>868</v>
      </c>
    </row>
    <row r="41" spans="1:22" x14ac:dyDescent="0.25">
      <c r="A41" s="68">
        <v>38</v>
      </c>
      <c r="B41" s="68" t="s">
        <v>322</v>
      </c>
      <c r="C41" s="72">
        <v>16.400000000000002</v>
      </c>
      <c r="D41" s="72" t="s">
        <v>747</v>
      </c>
      <c r="E41" s="72">
        <v>21.1</v>
      </c>
      <c r="F41" s="72" t="s">
        <v>693</v>
      </c>
      <c r="G41" s="72">
        <v>5.2</v>
      </c>
      <c r="H41" s="72" t="s">
        <v>275</v>
      </c>
      <c r="I41" s="72">
        <v>5.3</v>
      </c>
      <c r="J41" s="72" t="s">
        <v>842</v>
      </c>
      <c r="K41" s="72">
        <v>3.2</v>
      </c>
      <c r="L41" s="72" t="s">
        <v>829</v>
      </c>
      <c r="M41" s="72">
        <v>3</v>
      </c>
      <c r="N41" s="72" t="s">
        <v>809</v>
      </c>
      <c r="O41" s="72"/>
      <c r="P41" s="72" t="s">
        <v>110</v>
      </c>
      <c r="Q41" s="72"/>
      <c r="R41" s="72" t="s">
        <v>110</v>
      </c>
      <c r="S41" s="72"/>
      <c r="T41" s="72" t="s">
        <v>110</v>
      </c>
      <c r="U41" s="72"/>
      <c r="V41" s="72" t="s">
        <v>1298</v>
      </c>
    </row>
    <row r="42" spans="1:22" x14ac:dyDescent="0.25">
      <c r="A42" s="68">
        <v>39</v>
      </c>
      <c r="B42" s="68" t="s">
        <v>323</v>
      </c>
      <c r="C42" s="72">
        <v>15.5</v>
      </c>
      <c r="D42" s="72" t="s">
        <v>748</v>
      </c>
      <c r="E42" s="72">
        <v>17.2</v>
      </c>
      <c r="F42" s="72" t="s">
        <v>694</v>
      </c>
      <c r="G42" s="72">
        <v>12.4</v>
      </c>
      <c r="H42" s="72" t="s">
        <v>475</v>
      </c>
      <c r="I42" s="72"/>
      <c r="J42" s="72" t="s">
        <v>110</v>
      </c>
      <c r="K42" s="72"/>
      <c r="L42" s="72" t="s">
        <v>110</v>
      </c>
      <c r="M42" s="72"/>
      <c r="N42" s="72" t="s">
        <v>110</v>
      </c>
      <c r="O42" s="72"/>
      <c r="P42" s="72" t="s">
        <v>110</v>
      </c>
      <c r="Q42" s="72"/>
      <c r="R42" s="72" t="s">
        <v>110</v>
      </c>
      <c r="S42" s="72"/>
      <c r="T42" s="72" t="s">
        <v>110</v>
      </c>
      <c r="U42" s="72"/>
      <c r="V42" s="72" t="s">
        <v>1298</v>
      </c>
    </row>
    <row r="43" spans="1:22" x14ac:dyDescent="0.25">
      <c r="A43" s="68">
        <v>40</v>
      </c>
      <c r="B43" s="68" t="s">
        <v>324</v>
      </c>
      <c r="C43" s="72"/>
      <c r="D43" s="72" t="s">
        <v>110</v>
      </c>
      <c r="E43" s="72"/>
      <c r="F43" s="72" t="s">
        <v>110</v>
      </c>
      <c r="G43" s="72"/>
      <c r="H43" s="72" t="s">
        <v>110</v>
      </c>
      <c r="I43" s="72"/>
      <c r="J43" s="72" t="s">
        <v>110</v>
      </c>
      <c r="K43" s="72"/>
      <c r="L43" s="72" t="s">
        <v>110</v>
      </c>
      <c r="M43" s="72"/>
      <c r="N43" s="72" t="s">
        <v>110</v>
      </c>
      <c r="O43" s="72"/>
      <c r="P43" s="72" t="s">
        <v>110</v>
      </c>
      <c r="Q43" s="72"/>
      <c r="R43" s="72" t="s">
        <v>110</v>
      </c>
      <c r="S43" s="72">
        <v>0</v>
      </c>
      <c r="T43" s="72" t="s">
        <v>110</v>
      </c>
      <c r="U43" s="72"/>
      <c r="V43" s="72" t="s">
        <v>1298</v>
      </c>
    </row>
    <row r="44" spans="1:22" x14ac:dyDescent="0.25">
      <c r="A44" s="68">
        <v>41</v>
      </c>
      <c r="B44" s="68" t="s">
        <v>325</v>
      </c>
      <c r="C44" s="72">
        <v>17.500000000000004</v>
      </c>
      <c r="D44" s="72" t="s">
        <v>269</v>
      </c>
      <c r="E44" s="72">
        <v>20.299999999999997</v>
      </c>
      <c r="F44" s="72" t="s">
        <v>695</v>
      </c>
      <c r="G44" s="72">
        <v>8</v>
      </c>
      <c r="H44" s="72" t="s">
        <v>476</v>
      </c>
      <c r="I44" s="72">
        <v>3.8000000000000003</v>
      </c>
      <c r="J44" s="72" t="s">
        <v>843</v>
      </c>
      <c r="K44" s="72">
        <v>3.8</v>
      </c>
      <c r="L44" s="72" t="s">
        <v>843</v>
      </c>
      <c r="M44" s="72">
        <v>2.7</v>
      </c>
      <c r="N44" s="72" t="s">
        <v>844</v>
      </c>
      <c r="O44" s="72">
        <v>2.5</v>
      </c>
      <c r="P44" s="72" t="s">
        <v>845</v>
      </c>
      <c r="Q44" s="72">
        <v>1.6</v>
      </c>
      <c r="R44" s="72" t="s">
        <v>846</v>
      </c>
      <c r="S44" s="72">
        <v>1.7000000000000002</v>
      </c>
      <c r="T44" s="72" t="s">
        <v>494</v>
      </c>
      <c r="U44" s="72">
        <v>1.3</v>
      </c>
      <c r="V44" s="72" t="s">
        <v>1295</v>
      </c>
    </row>
    <row r="45" spans="1:22" x14ac:dyDescent="0.25">
      <c r="A45" s="68">
        <v>42</v>
      </c>
      <c r="B45" s="68" t="s">
        <v>326</v>
      </c>
      <c r="C45" s="72">
        <v>16.8</v>
      </c>
      <c r="D45" s="72" t="s">
        <v>749</v>
      </c>
      <c r="E45" s="72">
        <v>14.5</v>
      </c>
      <c r="F45" s="72" t="s">
        <v>696</v>
      </c>
      <c r="G45" s="72"/>
      <c r="H45" s="72" t="s">
        <v>110</v>
      </c>
      <c r="I45" s="72">
        <v>4.5</v>
      </c>
      <c r="J45" s="72" t="s">
        <v>847</v>
      </c>
      <c r="K45" s="72">
        <v>4.4000000000000004</v>
      </c>
      <c r="L45" s="72" t="s">
        <v>832</v>
      </c>
      <c r="M45" s="72"/>
      <c r="N45" s="72" t="s">
        <v>110</v>
      </c>
      <c r="O45" s="72">
        <v>4.2</v>
      </c>
      <c r="P45" s="72" t="s">
        <v>848</v>
      </c>
      <c r="Q45" s="72"/>
      <c r="R45" s="72" t="s">
        <v>110</v>
      </c>
      <c r="S45" s="72"/>
      <c r="T45" s="72" t="s">
        <v>110</v>
      </c>
      <c r="U45" s="72"/>
      <c r="V45" s="72" t="s">
        <v>1298</v>
      </c>
    </row>
    <row r="46" spans="1:22" x14ac:dyDescent="0.25">
      <c r="A46" s="68">
        <v>43</v>
      </c>
      <c r="B46" s="68" t="s">
        <v>327</v>
      </c>
      <c r="C46" s="72">
        <v>14.4</v>
      </c>
      <c r="D46" s="72" t="s">
        <v>741</v>
      </c>
      <c r="E46" s="72">
        <v>16.399999999999999</v>
      </c>
      <c r="F46" s="72" t="s">
        <v>685</v>
      </c>
      <c r="G46" s="72">
        <v>6.1</v>
      </c>
      <c r="H46" s="72" t="s">
        <v>477</v>
      </c>
      <c r="I46" s="72"/>
      <c r="J46" s="72" t="s">
        <v>110</v>
      </c>
      <c r="K46" s="72">
        <v>4</v>
      </c>
      <c r="L46" s="72" t="s">
        <v>849</v>
      </c>
      <c r="M46" s="72"/>
      <c r="N46" s="72" t="s">
        <v>110</v>
      </c>
      <c r="O46" s="72"/>
      <c r="P46" s="72" t="s">
        <v>110</v>
      </c>
      <c r="Q46" s="72"/>
      <c r="R46" s="72" t="s">
        <v>110</v>
      </c>
      <c r="S46" s="72"/>
      <c r="T46" s="72" t="s">
        <v>110</v>
      </c>
      <c r="U46" s="72"/>
      <c r="V46" s="72" t="s">
        <v>1298</v>
      </c>
    </row>
    <row r="47" spans="1:22" x14ac:dyDescent="0.25">
      <c r="A47" s="68">
        <v>44</v>
      </c>
      <c r="B47" s="68" t="s">
        <v>328</v>
      </c>
      <c r="C47" s="72">
        <v>16.899999999999999</v>
      </c>
      <c r="D47" s="72" t="s">
        <v>268</v>
      </c>
      <c r="E47" s="72">
        <v>13.7</v>
      </c>
      <c r="F47" s="72" t="s">
        <v>697</v>
      </c>
      <c r="G47" s="72">
        <v>6.1000000000000005</v>
      </c>
      <c r="H47" s="72" t="s">
        <v>472</v>
      </c>
      <c r="I47" s="72">
        <v>4.5</v>
      </c>
      <c r="J47" s="72" t="s">
        <v>798</v>
      </c>
      <c r="K47" s="72">
        <v>3.6</v>
      </c>
      <c r="L47" s="72" t="s">
        <v>788</v>
      </c>
      <c r="M47" s="72">
        <v>3.2</v>
      </c>
      <c r="N47" s="72" t="s">
        <v>850</v>
      </c>
      <c r="O47" s="72"/>
      <c r="P47" s="72" t="s">
        <v>110</v>
      </c>
      <c r="Q47" s="72"/>
      <c r="R47" s="72" t="s">
        <v>110</v>
      </c>
      <c r="S47" s="72"/>
      <c r="T47" s="72" t="s">
        <v>110</v>
      </c>
      <c r="U47" s="72"/>
      <c r="V47" s="72" t="s">
        <v>1298</v>
      </c>
    </row>
    <row r="48" spans="1:22" x14ac:dyDescent="0.25">
      <c r="A48" s="68">
        <v>45</v>
      </c>
      <c r="B48" s="68" t="s">
        <v>329</v>
      </c>
      <c r="C48" s="72">
        <v>13.8</v>
      </c>
      <c r="D48" s="72" t="s">
        <v>267</v>
      </c>
      <c r="E48" s="72">
        <v>15.700000000000001</v>
      </c>
      <c r="F48" s="72" t="s">
        <v>698</v>
      </c>
      <c r="G48" s="72">
        <v>3.8000000000000003</v>
      </c>
      <c r="H48" s="72" t="s">
        <v>478</v>
      </c>
      <c r="I48" s="72">
        <v>3.8</v>
      </c>
      <c r="J48" s="72" t="s">
        <v>851</v>
      </c>
      <c r="K48" s="72">
        <v>3.3</v>
      </c>
      <c r="L48" s="72" t="s">
        <v>780</v>
      </c>
      <c r="M48" s="72">
        <v>2.7</v>
      </c>
      <c r="N48" s="72" t="s">
        <v>852</v>
      </c>
      <c r="O48" s="72">
        <v>1.6</v>
      </c>
      <c r="P48" s="72" t="s">
        <v>853</v>
      </c>
      <c r="Q48" s="72">
        <v>1.8</v>
      </c>
      <c r="R48" s="72" t="s">
        <v>854</v>
      </c>
      <c r="S48" s="72">
        <v>1.2</v>
      </c>
      <c r="T48" s="72" t="s">
        <v>855</v>
      </c>
      <c r="U48" s="72">
        <v>2.0000000000000004</v>
      </c>
      <c r="V48" s="72" t="s">
        <v>1294</v>
      </c>
    </row>
    <row r="49" spans="1:22" x14ac:dyDescent="0.25">
      <c r="A49" s="68">
        <v>46</v>
      </c>
      <c r="B49" s="68" t="s">
        <v>330</v>
      </c>
      <c r="C49" s="72">
        <v>13.9</v>
      </c>
      <c r="D49" s="72" t="s">
        <v>750</v>
      </c>
      <c r="E49" s="72">
        <v>14.9</v>
      </c>
      <c r="F49" s="72" t="s">
        <v>264</v>
      </c>
      <c r="G49" s="72">
        <v>3.3</v>
      </c>
      <c r="H49" s="72" t="s">
        <v>276</v>
      </c>
      <c r="I49" s="72">
        <v>2.5</v>
      </c>
      <c r="J49" s="72" t="s">
        <v>856</v>
      </c>
      <c r="K49" s="72">
        <v>2.7</v>
      </c>
      <c r="L49" s="72" t="s">
        <v>857</v>
      </c>
      <c r="M49" s="72">
        <v>4.5999999999999996</v>
      </c>
      <c r="N49" s="72" t="s">
        <v>858</v>
      </c>
      <c r="O49" s="72">
        <v>1.6999999999999997</v>
      </c>
      <c r="P49" s="72" t="s">
        <v>494</v>
      </c>
      <c r="Q49" s="72"/>
      <c r="R49" s="72" t="s">
        <v>110</v>
      </c>
      <c r="S49" s="72"/>
      <c r="T49" s="72" t="s">
        <v>110</v>
      </c>
      <c r="U49" s="72"/>
      <c r="V49" s="72" t="s">
        <v>1298</v>
      </c>
    </row>
    <row r="50" spans="1:22" x14ac:dyDescent="0.25">
      <c r="A50" s="68">
        <v>47</v>
      </c>
      <c r="B50" s="68" t="s">
        <v>331</v>
      </c>
      <c r="C50" s="72"/>
      <c r="D50" s="72" t="s">
        <v>110</v>
      </c>
      <c r="E50" s="72">
        <v>17.5</v>
      </c>
      <c r="F50" s="72" t="s">
        <v>254</v>
      </c>
      <c r="G50" s="72"/>
      <c r="H50" s="72" t="s">
        <v>110</v>
      </c>
      <c r="I50" s="72"/>
      <c r="J50" s="72" t="s">
        <v>110</v>
      </c>
      <c r="K50" s="72"/>
      <c r="L50" s="72" t="s">
        <v>110</v>
      </c>
      <c r="M50" s="72"/>
      <c r="N50" s="72" t="s">
        <v>110</v>
      </c>
      <c r="O50" s="72"/>
      <c r="P50" s="72" t="s">
        <v>110</v>
      </c>
      <c r="Q50" s="72"/>
      <c r="R50" s="72" t="s">
        <v>110</v>
      </c>
      <c r="S50" s="72"/>
      <c r="T50" s="72" t="s">
        <v>110</v>
      </c>
      <c r="U50" s="72"/>
      <c r="V50" s="72" t="s">
        <v>1298</v>
      </c>
    </row>
    <row r="51" spans="1:22" x14ac:dyDescent="0.25">
      <c r="A51" s="68">
        <v>48</v>
      </c>
      <c r="B51" s="68" t="s">
        <v>332</v>
      </c>
      <c r="C51" s="72">
        <v>14.7</v>
      </c>
      <c r="D51" s="72" t="s">
        <v>751</v>
      </c>
      <c r="E51" s="72">
        <v>15.200000000000001</v>
      </c>
      <c r="F51" s="72" t="s">
        <v>699</v>
      </c>
      <c r="G51" s="72"/>
      <c r="H51" s="72" t="s">
        <v>110</v>
      </c>
      <c r="I51" s="72"/>
      <c r="J51" s="72" t="s">
        <v>110</v>
      </c>
      <c r="K51" s="72"/>
      <c r="L51" s="72" t="s">
        <v>110</v>
      </c>
      <c r="M51" s="72">
        <v>5.3</v>
      </c>
      <c r="N51" s="72" t="s">
        <v>859</v>
      </c>
      <c r="O51" s="72"/>
      <c r="P51" s="72" t="s">
        <v>110</v>
      </c>
      <c r="Q51" s="72"/>
      <c r="R51" s="72" t="s">
        <v>110</v>
      </c>
      <c r="S51" s="72"/>
      <c r="T51" s="72" t="s">
        <v>110</v>
      </c>
      <c r="U51" s="72"/>
      <c r="V51" s="72" t="s">
        <v>1298</v>
      </c>
    </row>
    <row r="52" spans="1:22" x14ac:dyDescent="0.25">
      <c r="A52" s="68">
        <v>49</v>
      </c>
      <c r="B52" s="68" t="s">
        <v>333</v>
      </c>
      <c r="C52" s="72">
        <v>18</v>
      </c>
      <c r="D52" s="72" t="s">
        <v>253</v>
      </c>
      <c r="E52" s="72">
        <v>14.3</v>
      </c>
      <c r="F52" s="72" t="s">
        <v>700</v>
      </c>
      <c r="G52" s="72">
        <v>5.0999999999999996</v>
      </c>
      <c r="H52" s="72" t="s">
        <v>479</v>
      </c>
      <c r="I52" s="72">
        <v>5</v>
      </c>
      <c r="J52" s="72" t="s">
        <v>860</v>
      </c>
      <c r="K52" s="72">
        <v>3.5</v>
      </c>
      <c r="L52" s="72" t="s">
        <v>861</v>
      </c>
      <c r="M52" s="72"/>
      <c r="N52" s="72" t="s">
        <v>110</v>
      </c>
      <c r="O52" s="72"/>
      <c r="P52" s="72" t="s">
        <v>110</v>
      </c>
      <c r="Q52" s="72"/>
      <c r="R52" s="72" t="s">
        <v>110</v>
      </c>
      <c r="S52" s="72"/>
      <c r="T52" s="72" t="s">
        <v>110</v>
      </c>
      <c r="U52" s="72"/>
      <c r="V52" s="72" t="s">
        <v>1298</v>
      </c>
    </row>
    <row r="53" spans="1:22" x14ac:dyDescent="0.25">
      <c r="A53" s="68">
        <v>50</v>
      </c>
      <c r="B53" s="68" t="s">
        <v>334</v>
      </c>
      <c r="C53" s="72">
        <v>11.9</v>
      </c>
      <c r="D53" s="72" t="s">
        <v>752</v>
      </c>
      <c r="E53" s="72">
        <v>12.5</v>
      </c>
      <c r="F53" s="72" t="s">
        <v>701</v>
      </c>
      <c r="G53" s="72">
        <v>3.6999999999999993</v>
      </c>
      <c r="H53" s="72" t="s">
        <v>480</v>
      </c>
      <c r="I53" s="72">
        <v>3.5</v>
      </c>
      <c r="J53" s="72" t="s">
        <v>862</v>
      </c>
      <c r="K53" s="72">
        <v>3.1</v>
      </c>
      <c r="L53" s="72" t="s">
        <v>863</v>
      </c>
      <c r="M53" s="72">
        <v>4.2</v>
      </c>
      <c r="N53" s="72" t="s">
        <v>864</v>
      </c>
      <c r="O53" s="72"/>
      <c r="P53" s="72" t="s">
        <v>110</v>
      </c>
      <c r="Q53" s="72"/>
      <c r="R53" s="72" t="s">
        <v>110</v>
      </c>
      <c r="S53" s="72"/>
      <c r="T53" s="72" t="s">
        <v>110</v>
      </c>
      <c r="U53" s="72"/>
      <c r="V53" s="72" t="s">
        <v>1298</v>
      </c>
    </row>
    <row r="54" spans="1:22" x14ac:dyDescent="0.25">
      <c r="A54" s="68">
        <v>51</v>
      </c>
      <c r="B54" s="68" t="s">
        <v>335</v>
      </c>
      <c r="C54" s="72">
        <v>11.1</v>
      </c>
      <c r="D54" s="72" t="s">
        <v>753</v>
      </c>
      <c r="E54" s="72">
        <v>22.700000000000003</v>
      </c>
      <c r="F54" s="72" t="s">
        <v>702</v>
      </c>
      <c r="G54" s="72"/>
      <c r="H54" s="72" t="s">
        <v>110</v>
      </c>
      <c r="I54" s="72"/>
      <c r="J54" s="72" t="s">
        <v>110</v>
      </c>
      <c r="K54" s="72"/>
      <c r="L54" s="72" t="s">
        <v>110</v>
      </c>
      <c r="M54" s="72"/>
      <c r="N54" s="72" t="s">
        <v>110</v>
      </c>
      <c r="O54" s="72"/>
      <c r="P54" s="72" t="s">
        <v>110</v>
      </c>
      <c r="Q54" s="72"/>
      <c r="R54" s="72" t="s">
        <v>110</v>
      </c>
      <c r="S54" s="72"/>
      <c r="T54" s="72" t="s">
        <v>110</v>
      </c>
      <c r="U54" s="72"/>
      <c r="V54" s="72" t="s">
        <v>1298</v>
      </c>
    </row>
    <row r="55" spans="1:22" x14ac:dyDescent="0.25">
      <c r="A55" s="68">
        <v>52</v>
      </c>
      <c r="B55" s="68" t="s">
        <v>336</v>
      </c>
      <c r="C55" s="72">
        <v>16.2</v>
      </c>
      <c r="D55" s="72" t="s">
        <v>754</v>
      </c>
      <c r="E55" s="72">
        <v>17.600000000000001</v>
      </c>
      <c r="F55" s="72" t="s">
        <v>703</v>
      </c>
      <c r="G55" s="72">
        <v>3.6</v>
      </c>
      <c r="H55" s="72" t="s">
        <v>481</v>
      </c>
      <c r="I55" s="72">
        <v>3.6999999999999997</v>
      </c>
      <c r="J55" s="72" t="s">
        <v>865</v>
      </c>
      <c r="K55" s="72">
        <v>4.0999999999999996</v>
      </c>
      <c r="L55" s="72" t="s">
        <v>866</v>
      </c>
      <c r="M55" s="72">
        <v>2.9</v>
      </c>
      <c r="N55" s="72" t="s">
        <v>867</v>
      </c>
      <c r="O55" s="72">
        <v>2.2000000000000002</v>
      </c>
      <c r="P55" s="72" t="s">
        <v>868</v>
      </c>
      <c r="Q55" s="72">
        <v>1.4</v>
      </c>
      <c r="R55" s="72" t="s">
        <v>869</v>
      </c>
      <c r="S55" s="72">
        <v>1.6</v>
      </c>
      <c r="T55" s="72" t="s">
        <v>846</v>
      </c>
      <c r="U55" s="72">
        <v>1</v>
      </c>
      <c r="V55" s="72" t="s">
        <v>1296</v>
      </c>
    </row>
    <row r="56" spans="1:22" x14ac:dyDescent="0.25">
      <c r="A56" s="68">
        <v>53</v>
      </c>
      <c r="B56" s="68" t="s">
        <v>337</v>
      </c>
      <c r="C56" s="72">
        <v>19.7</v>
      </c>
      <c r="D56" s="72" t="s">
        <v>755</v>
      </c>
      <c r="E56" s="72">
        <v>13.8</v>
      </c>
      <c r="F56" s="72" t="s">
        <v>704</v>
      </c>
      <c r="G56" s="72"/>
      <c r="H56" s="72" t="s">
        <v>110</v>
      </c>
      <c r="I56" s="72"/>
      <c r="J56" s="72" t="s">
        <v>110</v>
      </c>
      <c r="K56" s="72"/>
      <c r="L56" s="72" t="s">
        <v>110</v>
      </c>
      <c r="M56" s="72"/>
      <c r="N56" s="72" t="s">
        <v>110</v>
      </c>
      <c r="O56" s="72"/>
      <c r="P56" s="72" t="s">
        <v>110</v>
      </c>
      <c r="Q56" s="72"/>
      <c r="R56" s="72" t="s">
        <v>110</v>
      </c>
      <c r="S56" s="72"/>
      <c r="T56" s="72" t="s">
        <v>110</v>
      </c>
      <c r="U56" s="72"/>
      <c r="V56" s="72" t="s">
        <v>1298</v>
      </c>
    </row>
    <row r="57" spans="1:22" x14ac:dyDescent="0.25">
      <c r="A57" s="68">
        <v>54</v>
      </c>
      <c r="B57" s="68" t="s">
        <v>338</v>
      </c>
      <c r="C57" s="72">
        <v>16.400000000000002</v>
      </c>
      <c r="D57" s="72" t="s">
        <v>756</v>
      </c>
      <c r="E57" s="72">
        <v>17.8</v>
      </c>
      <c r="F57" s="72" t="s">
        <v>271</v>
      </c>
      <c r="G57" s="72">
        <v>8.4</v>
      </c>
      <c r="H57" s="72" t="s">
        <v>482</v>
      </c>
      <c r="I57" s="72">
        <v>4.7</v>
      </c>
      <c r="J57" s="72" t="s">
        <v>464</v>
      </c>
      <c r="K57" s="72">
        <v>3.5999999999999996</v>
      </c>
      <c r="L57" s="72" t="s">
        <v>870</v>
      </c>
      <c r="M57" s="72">
        <v>3.7</v>
      </c>
      <c r="N57" s="72" t="s">
        <v>871</v>
      </c>
      <c r="O57" s="72">
        <v>2.4000000000000004</v>
      </c>
      <c r="P57" s="72" t="s">
        <v>801</v>
      </c>
      <c r="Q57" s="72">
        <v>1.1000000000000001</v>
      </c>
      <c r="R57" s="72" t="s">
        <v>784</v>
      </c>
      <c r="S57" s="72">
        <v>1.7</v>
      </c>
      <c r="T57" s="72" t="s">
        <v>872</v>
      </c>
      <c r="U57" s="72">
        <v>2</v>
      </c>
      <c r="V57" s="72" t="s">
        <v>1294</v>
      </c>
    </row>
    <row r="58" spans="1:22" x14ac:dyDescent="0.25">
      <c r="A58" s="68">
        <v>55</v>
      </c>
      <c r="B58" s="68" t="s">
        <v>339</v>
      </c>
      <c r="C58" s="72">
        <v>15</v>
      </c>
      <c r="D58" s="72" t="s">
        <v>757</v>
      </c>
      <c r="E58" s="72">
        <v>13.5</v>
      </c>
      <c r="F58" s="72" t="s">
        <v>705</v>
      </c>
      <c r="G58" s="72"/>
      <c r="H58" s="72" t="s">
        <v>110</v>
      </c>
      <c r="I58" s="72"/>
      <c r="J58" s="72" t="s">
        <v>110</v>
      </c>
      <c r="K58" s="72"/>
      <c r="L58" s="72" t="s">
        <v>110</v>
      </c>
      <c r="M58" s="72"/>
      <c r="N58" s="72" t="s">
        <v>110</v>
      </c>
      <c r="O58" s="72"/>
      <c r="P58" s="72" t="s">
        <v>110</v>
      </c>
      <c r="Q58" s="72"/>
      <c r="R58" s="72" t="s">
        <v>110</v>
      </c>
      <c r="S58" s="72"/>
      <c r="T58" s="72" t="s">
        <v>110</v>
      </c>
      <c r="U58" s="72"/>
      <c r="V58" s="72" t="s">
        <v>1298</v>
      </c>
    </row>
    <row r="59" spans="1:22" x14ac:dyDescent="0.25">
      <c r="A59" s="68">
        <v>56</v>
      </c>
      <c r="B59" s="68" t="s">
        <v>340</v>
      </c>
      <c r="C59" s="72">
        <v>18.400000000000002</v>
      </c>
      <c r="D59" s="72" t="s">
        <v>272</v>
      </c>
      <c r="E59" s="72">
        <v>14.100000000000001</v>
      </c>
      <c r="F59" s="72" t="s">
        <v>256</v>
      </c>
      <c r="G59" s="72">
        <v>3.1000000000000005</v>
      </c>
      <c r="H59" s="72" t="s">
        <v>483</v>
      </c>
      <c r="I59" s="72">
        <v>2.8</v>
      </c>
      <c r="J59" s="72" t="s">
        <v>873</v>
      </c>
      <c r="K59" s="72">
        <v>2.5</v>
      </c>
      <c r="L59" s="72" t="s">
        <v>874</v>
      </c>
      <c r="M59" s="72">
        <v>6.7</v>
      </c>
      <c r="N59" s="72" t="s">
        <v>875</v>
      </c>
      <c r="O59" s="72"/>
      <c r="P59" s="72" t="s">
        <v>110</v>
      </c>
      <c r="Q59" s="72"/>
      <c r="R59" s="72" t="s">
        <v>110</v>
      </c>
      <c r="S59" s="72"/>
      <c r="T59" s="72" t="s">
        <v>110</v>
      </c>
      <c r="U59" s="72"/>
      <c r="V59" s="72" t="s">
        <v>1298</v>
      </c>
    </row>
    <row r="60" spans="1:22" x14ac:dyDescent="0.25">
      <c r="A60" s="68">
        <v>57</v>
      </c>
      <c r="B60" s="68" t="s">
        <v>341</v>
      </c>
      <c r="C60" s="72">
        <v>16.8</v>
      </c>
      <c r="D60" s="72" t="s">
        <v>758</v>
      </c>
      <c r="E60" s="72">
        <v>15.6</v>
      </c>
      <c r="F60" s="72" t="s">
        <v>706</v>
      </c>
      <c r="G60" s="72">
        <v>6.2</v>
      </c>
      <c r="H60" s="72" t="s">
        <v>484</v>
      </c>
      <c r="I60" s="72">
        <v>3.6</v>
      </c>
      <c r="J60" s="72" t="s">
        <v>876</v>
      </c>
      <c r="K60" s="72">
        <v>4.4000000000000004</v>
      </c>
      <c r="L60" s="72" t="s">
        <v>877</v>
      </c>
      <c r="M60" s="72">
        <v>3</v>
      </c>
      <c r="N60" s="72" t="s">
        <v>878</v>
      </c>
      <c r="O60" s="72">
        <v>3.5999999999999996</v>
      </c>
      <c r="P60" s="72" t="s">
        <v>870</v>
      </c>
      <c r="Q60" s="72"/>
      <c r="R60" s="72" t="s">
        <v>110</v>
      </c>
      <c r="S60" s="72"/>
      <c r="T60" s="72" t="s">
        <v>110</v>
      </c>
      <c r="U60" s="72"/>
      <c r="V60" s="72" t="s">
        <v>1298</v>
      </c>
    </row>
    <row r="61" spans="1:22" x14ac:dyDescent="0.25">
      <c r="A61" s="68">
        <v>58</v>
      </c>
      <c r="B61" s="68" t="s">
        <v>342</v>
      </c>
      <c r="C61" s="72">
        <v>11.9</v>
      </c>
      <c r="D61" s="72" t="s">
        <v>759</v>
      </c>
      <c r="E61" s="72">
        <v>20.2</v>
      </c>
      <c r="F61" s="72" t="s">
        <v>707</v>
      </c>
      <c r="G61" s="72"/>
      <c r="H61" s="72" t="s">
        <v>110</v>
      </c>
      <c r="I61" s="72"/>
      <c r="J61" s="72" t="s">
        <v>110</v>
      </c>
      <c r="K61" s="72"/>
      <c r="L61" s="72" t="s">
        <v>110</v>
      </c>
      <c r="M61" s="72"/>
      <c r="N61" s="72" t="s">
        <v>110</v>
      </c>
      <c r="O61" s="72"/>
      <c r="P61" s="72" t="s">
        <v>110</v>
      </c>
      <c r="Q61" s="72"/>
      <c r="R61" s="72" t="s">
        <v>110</v>
      </c>
      <c r="S61" s="72"/>
      <c r="T61" s="72" t="s">
        <v>110</v>
      </c>
      <c r="U61" s="72"/>
      <c r="V61" s="72" t="s">
        <v>1298</v>
      </c>
    </row>
    <row r="62" spans="1:22" x14ac:dyDescent="0.25">
      <c r="A62" s="68">
        <v>59</v>
      </c>
      <c r="B62" s="68" t="s">
        <v>343</v>
      </c>
      <c r="C62" s="72">
        <v>16.7</v>
      </c>
      <c r="D62" s="72" t="s">
        <v>760</v>
      </c>
      <c r="E62" s="72">
        <v>13.8</v>
      </c>
      <c r="F62" s="72" t="s">
        <v>708</v>
      </c>
      <c r="G62" s="72">
        <v>5</v>
      </c>
      <c r="H62" s="72" t="s">
        <v>485</v>
      </c>
      <c r="I62" s="72">
        <v>5.4</v>
      </c>
      <c r="J62" s="72" t="s">
        <v>879</v>
      </c>
      <c r="K62" s="72">
        <v>4.9000000000000004</v>
      </c>
      <c r="L62" s="72" t="s">
        <v>880</v>
      </c>
      <c r="M62" s="72">
        <v>3.7</v>
      </c>
      <c r="N62" s="72" t="s">
        <v>839</v>
      </c>
      <c r="O62" s="72"/>
      <c r="P62" s="72" t="s">
        <v>110</v>
      </c>
      <c r="Q62" s="72"/>
      <c r="R62" s="72" t="s">
        <v>110</v>
      </c>
      <c r="S62" s="72"/>
      <c r="T62" s="72" t="s">
        <v>110</v>
      </c>
      <c r="U62" s="72"/>
      <c r="V62" s="72" t="s">
        <v>1298</v>
      </c>
    </row>
    <row r="63" spans="1:22" x14ac:dyDescent="0.25">
      <c r="A63" s="68">
        <v>60</v>
      </c>
      <c r="B63" s="68" t="s">
        <v>344</v>
      </c>
      <c r="C63" s="72">
        <v>15.7</v>
      </c>
      <c r="D63" s="72" t="s">
        <v>265</v>
      </c>
      <c r="E63" s="72">
        <v>18.2</v>
      </c>
      <c r="F63" s="72" t="s">
        <v>709</v>
      </c>
      <c r="G63" s="72">
        <v>4.7</v>
      </c>
      <c r="H63" s="72" t="s">
        <v>486</v>
      </c>
      <c r="I63" s="72">
        <v>3.6000000000000005</v>
      </c>
      <c r="J63" s="72" t="s">
        <v>788</v>
      </c>
      <c r="K63" s="72">
        <v>3.0999999999999996</v>
      </c>
      <c r="L63" s="72" t="s">
        <v>881</v>
      </c>
      <c r="M63" s="72">
        <v>3.4</v>
      </c>
      <c r="N63" s="72" t="s">
        <v>882</v>
      </c>
      <c r="O63" s="72">
        <v>1.9</v>
      </c>
      <c r="P63" s="72" t="s">
        <v>491</v>
      </c>
      <c r="Q63" s="72"/>
      <c r="R63" s="72" t="s">
        <v>110</v>
      </c>
      <c r="S63" s="72"/>
      <c r="T63" s="72" t="s">
        <v>110</v>
      </c>
      <c r="U63" s="72"/>
      <c r="V63" s="72" t="s">
        <v>1298</v>
      </c>
    </row>
    <row r="64" spans="1:22" x14ac:dyDescent="0.25">
      <c r="A64" s="68">
        <v>61</v>
      </c>
      <c r="B64" s="68" t="s">
        <v>345</v>
      </c>
      <c r="C64" s="72">
        <v>16.2</v>
      </c>
      <c r="D64" s="72" t="s">
        <v>761</v>
      </c>
      <c r="E64" s="72">
        <v>16</v>
      </c>
      <c r="F64" s="72" t="s">
        <v>710</v>
      </c>
      <c r="G64" s="72"/>
      <c r="H64" s="72" t="s">
        <v>110</v>
      </c>
      <c r="I64" s="72"/>
      <c r="J64" s="72" t="s">
        <v>110</v>
      </c>
      <c r="K64" s="72"/>
      <c r="L64" s="72" t="s">
        <v>110</v>
      </c>
      <c r="M64" s="72"/>
      <c r="N64" s="72" t="s">
        <v>110</v>
      </c>
      <c r="O64" s="72"/>
      <c r="P64" s="72" t="s">
        <v>110</v>
      </c>
      <c r="Q64" s="72"/>
      <c r="R64" s="72" t="s">
        <v>110</v>
      </c>
      <c r="S64" s="72"/>
      <c r="T64" s="72" t="s">
        <v>110</v>
      </c>
      <c r="U64" s="72"/>
      <c r="V64" s="72" t="s">
        <v>1298</v>
      </c>
    </row>
    <row r="65" spans="1:22" x14ac:dyDescent="0.25">
      <c r="A65" s="68">
        <v>62</v>
      </c>
      <c r="B65" s="68" t="s">
        <v>346</v>
      </c>
      <c r="C65" s="72">
        <v>14.7</v>
      </c>
      <c r="D65" s="72" t="s">
        <v>762</v>
      </c>
      <c r="E65" s="72">
        <v>16.5</v>
      </c>
      <c r="F65" s="72" t="s">
        <v>711</v>
      </c>
      <c r="G65" s="72"/>
      <c r="H65" s="72" t="s">
        <v>110</v>
      </c>
      <c r="I65" s="72"/>
      <c r="J65" s="72" t="s">
        <v>110</v>
      </c>
      <c r="K65" s="72"/>
      <c r="L65" s="72" t="s">
        <v>110</v>
      </c>
      <c r="M65" s="72"/>
      <c r="N65" s="72" t="s">
        <v>110</v>
      </c>
      <c r="O65" s="72"/>
      <c r="P65" s="72" t="s">
        <v>110</v>
      </c>
      <c r="Q65" s="72"/>
      <c r="R65" s="72" t="s">
        <v>110</v>
      </c>
      <c r="S65" s="72"/>
      <c r="T65" s="72" t="s">
        <v>110</v>
      </c>
      <c r="U65" s="72"/>
      <c r="V65" s="72" t="s">
        <v>1298</v>
      </c>
    </row>
    <row r="66" spans="1:22" x14ac:dyDescent="0.25">
      <c r="A66" s="68">
        <v>63</v>
      </c>
      <c r="B66" s="68" t="s">
        <v>347</v>
      </c>
      <c r="C66" s="72">
        <v>14.799999999999999</v>
      </c>
      <c r="D66" s="72" t="s">
        <v>270</v>
      </c>
      <c r="E66" s="72">
        <v>15.000000000000002</v>
      </c>
      <c r="F66" s="72" t="s">
        <v>712</v>
      </c>
      <c r="G66" s="72"/>
      <c r="H66" s="72" t="s">
        <v>110</v>
      </c>
      <c r="I66" s="72">
        <v>4.8999999999999995</v>
      </c>
      <c r="J66" s="72" t="s">
        <v>777</v>
      </c>
      <c r="K66" s="72">
        <v>4.5999999999999996</v>
      </c>
      <c r="L66" s="72" t="s">
        <v>883</v>
      </c>
      <c r="M66" s="72"/>
      <c r="N66" s="72" t="s">
        <v>110</v>
      </c>
      <c r="O66" s="72"/>
      <c r="P66" s="72" t="s">
        <v>110</v>
      </c>
      <c r="Q66" s="72"/>
      <c r="R66" s="72" t="s">
        <v>110</v>
      </c>
      <c r="S66" s="72"/>
      <c r="T66" s="72" t="s">
        <v>110</v>
      </c>
      <c r="U66" s="72"/>
      <c r="V66" s="72" t="s">
        <v>1298</v>
      </c>
    </row>
    <row r="67" spans="1:22" x14ac:dyDescent="0.25">
      <c r="A67" s="68">
        <v>64</v>
      </c>
      <c r="B67" s="68" t="s">
        <v>348</v>
      </c>
      <c r="C67" s="72">
        <v>12.8</v>
      </c>
      <c r="D67" s="72" t="s">
        <v>763</v>
      </c>
      <c r="E67" s="72">
        <v>19.600000000000001</v>
      </c>
      <c r="F67" s="72" t="s">
        <v>713</v>
      </c>
      <c r="G67" s="72">
        <v>8.3000000000000007</v>
      </c>
      <c r="H67" s="72" t="s">
        <v>471</v>
      </c>
      <c r="I67" s="72"/>
      <c r="J67" s="72" t="s">
        <v>110</v>
      </c>
      <c r="K67" s="72"/>
      <c r="L67" s="72" t="s">
        <v>110</v>
      </c>
      <c r="M67" s="72"/>
      <c r="N67" s="72" t="s">
        <v>110</v>
      </c>
      <c r="O67" s="72"/>
      <c r="P67" s="72" t="s">
        <v>110</v>
      </c>
      <c r="Q67" s="72"/>
      <c r="R67" s="72" t="s">
        <v>110</v>
      </c>
      <c r="S67" s="72"/>
      <c r="T67" s="72" t="s">
        <v>110</v>
      </c>
      <c r="U67" s="72"/>
      <c r="V67" s="72" t="s">
        <v>1298</v>
      </c>
    </row>
    <row r="68" spans="1:22" x14ac:dyDescent="0.25">
      <c r="A68" s="68">
        <v>65</v>
      </c>
      <c r="B68" s="68" t="s">
        <v>349</v>
      </c>
      <c r="C68" s="72">
        <v>15.200000000000001</v>
      </c>
      <c r="D68" s="72" t="s">
        <v>764</v>
      </c>
      <c r="E68" s="72">
        <v>16.5</v>
      </c>
      <c r="F68" s="72" t="s">
        <v>714</v>
      </c>
      <c r="G68" s="72">
        <v>6</v>
      </c>
      <c r="H68" s="72" t="s">
        <v>487</v>
      </c>
      <c r="I68" s="72">
        <v>4.4000000000000004</v>
      </c>
      <c r="J68" s="72" t="s">
        <v>884</v>
      </c>
      <c r="K68" s="72">
        <v>3.1</v>
      </c>
      <c r="L68" s="72" t="s">
        <v>863</v>
      </c>
      <c r="M68" s="72">
        <v>3.7</v>
      </c>
      <c r="N68" s="72" t="s">
        <v>839</v>
      </c>
      <c r="O68" s="72">
        <v>1.9</v>
      </c>
      <c r="P68" s="72" t="s">
        <v>885</v>
      </c>
      <c r="Q68" s="72"/>
      <c r="R68" s="72" t="s">
        <v>110</v>
      </c>
      <c r="S68" s="72"/>
      <c r="T68" s="72" t="s">
        <v>110</v>
      </c>
      <c r="U68" s="72"/>
      <c r="V68" s="72" t="s">
        <v>1298</v>
      </c>
    </row>
    <row r="69" spans="1:22" x14ac:dyDescent="0.25">
      <c r="A69" s="68">
        <v>66</v>
      </c>
      <c r="B69" s="68" t="s">
        <v>350</v>
      </c>
      <c r="C69" s="72">
        <v>19</v>
      </c>
      <c r="D69" s="72" t="s">
        <v>765</v>
      </c>
      <c r="E69" s="72">
        <v>17.399999999999999</v>
      </c>
      <c r="F69" s="72" t="s">
        <v>715</v>
      </c>
      <c r="G69" s="72"/>
      <c r="H69" s="72" t="s">
        <v>110</v>
      </c>
      <c r="I69" s="72"/>
      <c r="J69" s="72" t="s">
        <v>110</v>
      </c>
      <c r="K69" s="72"/>
      <c r="L69" s="72" t="s">
        <v>110</v>
      </c>
      <c r="M69" s="72"/>
      <c r="N69" s="72" t="s">
        <v>110</v>
      </c>
      <c r="O69" s="72"/>
      <c r="P69" s="72" t="s">
        <v>110</v>
      </c>
      <c r="Q69" s="72"/>
      <c r="R69" s="72" t="s">
        <v>110</v>
      </c>
      <c r="S69" s="72"/>
      <c r="T69" s="72" t="s">
        <v>110</v>
      </c>
      <c r="U69" s="72"/>
      <c r="V69" s="72" t="s">
        <v>1298</v>
      </c>
    </row>
    <row r="70" spans="1:22" x14ac:dyDescent="0.25">
      <c r="A70" s="68">
        <v>67</v>
      </c>
      <c r="B70" s="68" t="s">
        <v>351</v>
      </c>
      <c r="C70" s="72">
        <v>11.600000000000001</v>
      </c>
      <c r="D70" s="72" t="s">
        <v>766</v>
      </c>
      <c r="E70" s="72">
        <v>15.099999999999998</v>
      </c>
      <c r="F70" s="72" t="s">
        <v>261</v>
      </c>
      <c r="G70" s="72">
        <v>5.8</v>
      </c>
      <c r="H70" s="72" t="s">
        <v>488</v>
      </c>
      <c r="I70" s="72">
        <v>2.9</v>
      </c>
      <c r="J70" s="72" t="s">
        <v>886</v>
      </c>
      <c r="K70" s="72">
        <v>3.3</v>
      </c>
      <c r="L70" s="72" t="s">
        <v>887</v>
      </c>
      <c r="M70" s="72">
        <v>4.0999999999999996</v>
      </c>
      <c r="N70" s="72" t="s">
        <v>888</v>
      </c>
      <c r="O70" s="72">
        <v>1.2</v>
      </c>
      <c r="P70" s="72" t="s">
        <v>796</v>
      </c>
      <c r="Q70" s="72"/>
      <c r="R70" s="72" t="s">
        <v>110</v>
      </c>
      <c r="S70" s="72"/>
      <c r="T70" s="72" t="s">
        <v>110</v>
      </c>
      <c r="U70" s="72"/>
      <c r="V70" s="72" t="s">
        <v>1298</v>
      </c>
    </row>
    <row r="71" spans="1:22" x14ac:dyDescent="0.25">
      <c r="A71" s="68">
        <v>68</v>
      </c>
      <c r="B71" s="68" t="s">
        <v>352</v>
      </c>
      <c r="C71" s="72">
        <v>13.7</v>
      </c>
      <c r="D71" s="72" t="s">
        <v>767</v>
      </c>
      <c r="E71" s="72">
        <v>12.2</v>
      </c>
      <c r="F71" s="72" t="s">
        <v>716</v>
      </c>
      <c r="G71" s="72">
        <v>5.3</v>
      </c>
      <c r="H71" s="72" t="s">
        <v>459</v>
      </c>
      <c r="I71" s="72">
        <v>3.1</v>
      </c>
      <c r="J71" s="72" t="s">
        <v>808</v>
      </c>
      <c r="K71" s="72">
        <v>3.1</v>
      </c>
      <c r="L71" s="72" t="s">
        <v>863</v>
      </c>
      <c r="M71" s="72">
        <v>3.1</v>
      </c>
      <c r="N71" s="72" t="s">
        <v>889</v>
      </c>
      <c r="O71" s="72">
        <v>1.6</v>
      </c>
      <c r="P71" s="72" t="s">
        <v>853</v>
      </c>
      <c r="Q71" s="72">
        <v>1.4</v>
      </c>
      <c r="R71" s="72" t="s">
        <v>869</v>
      </c>
      <c r="S71" s="72">
        <v>0.8</v>
      </c>
      <c r="T71" s="72" t="s">
        <v>890</v>
      </c>
      <c r="U71" s="72">
        <v>1.3</v>
      </c>
      <c r="V71" s="72" t="s">
        <v>1295</v>
      </c>
    </row>
    <row r="72" spans="1:22" x14ac:dyDescent="0.25">
      <c r="A72" s="68">
        <v>69</v>
      </c>
      <c r="B72" s="68" t="s">
        <v>353</v>
      </c>
      <c r="C72" s="72">
        <v>14.3</v>
      </c>
      <c r="D72" s="72" t="s">
        <v>768</v>
      </c>
      <c r="E72" s="72">
        <v>13.3</v>
      </c>
      <c r="F72" s="72" t="s">
        <v>670</v>
      </c>
      <c r="G72" s="72">
        <v>5.1000000000000005</v>
      </c>
      <c r="H72" s="72" t="s">
        <v>479</v>
      </c>
      <c r="I72" s="72">
        <v>4.9000000000000004</v>
      </c>
      <c r="J72" s="72" t="s">
        <v>891</v>
      </c>
      <c r="K72" s="72">
        <v>3.6</v>
      </c>
      <c r="L72" s="72" t="s">
        <v>876</v>
      </c>
      <c r="M72" s="72">
        <v>4.0999999999999996</v>
      </c>
      <c r="N72" s="72" t="s">
        <v>892</v>
      </c>
      <c r="O72" s="72"/>
      <c r="P72" s="72" t="s">
        <v>110</v>
      </c>
      <c r="Q72" s="72"/>
      <c r="R72" s="72" t="s">
        <v>110</v>
      </c>
      <c r="S72" s="72"/>
      <c r="T72" s="72" t="s">
        <v>110</v>
      </c>
      <c r="U72" s="72"/>
      <c r="V72" s="72" t="s">
        <v>1298</v>
      </c>
    </row>
    <row r="73" spans="1:22" x14ac:dyDescent="0.25">
      <c r="A73" s="68">
        <v>70</v>
      </c>
      <c r="B73" s="68" t="s">
        <v>354</v>
      </c>
      <c r="C73" s="72">
        <v>17</v>
      </c>
      <c r="D73" s="72" t="s">
        <v>769</v>
      </c>
      <c r="E73" s="72">
        <v>22.4</v>
      </c>
      <c r="F73" s="72" t="s">
        <v>717</v>
      </c>
      <c r="G73" s="72"/>
      <c r="H73" s="72" t="s">
        <v>110</v>
      </c>
      <c r="I73" s="72"/>
      <c r="J73" s="72" t="s">
        <v>110</v>
      </c>
      <c r="K73" s="72"/>
      <c r="L73" s="72" t="s">
        <v>110</v>
      </c>
      <c r="M73" s="72"/>
      <c r="N73" s="72" t="s">
        <v>110</v>
      </c>
      <c r="O73" s="72"/>
      <c r="P73" s="72" t="s">
        <v>110</v>
      </c>
      <c r="Q73" s="72"/>
      <c r="R73" s="72" t="s">
        <v>110</v>
      </c>
      <c r="S73" s="72"/>
      <c r="T73" s="72" t="s">
        <v>110</v>
      </c>
      <c r="U73" s="72"/>
      <c r="V73" s="72" t="s">
        <v>1298</v>
      </c>
    </row>
    <row r="74" spans="1:22" x14ac:dyDescent="0.25">
      <c r="A74" s="68">
        <v>71</v>
      </c>
      <c r="B74" s="68" t="s">
        <v>355</v>
      </c>
      <c r="C74" s="72">
        <v>15.599999999999998</v>
      </c>
      <c r="D74" s="72" t="s">
        <v>728</v>
      </c>
      <c r="E74" s="72">
        <v>12.3</v>
      </c>
      <c r="F74" s="72" t="s">
        <v>718</v>
      </c>
      <c r="G74" s="72">
        <v>5.3999999999999995</v>
      </c>
      <c r="H74" s="72" t="s">
        <v>489</v>
      </c>
      <c r="I74" s="72">
        <v>3.6999999999999997</v>
      </c>
      <c r="J74" s="72" t="s">
        <v>834</v>
      </c>
      <c r="K74" s="72">
        <v>3.5</v>
      </c>
      <c r="L74" s="72" t="s">
        <v>862</v>
      </c>
      <c r="M74" s="72">
        <v>2.4</v>
      </c>
      <c r="N74" s="72" t="s">
        <v>893</v>
      </c>
      <c r="O74" s="72">
        <v>2.4</v>
      </c>
      <c r="P74" s="72" t="s">
        <v>894</v>
      </c>
      <c r="Q74" s="72">
        <v>1.8</v>
      </c>
      <c r="R74" s="72" t="s">
        <v>831</v>
      </c>
      <c r="S74" s="72">
        <v>1.4</v>
      </c>
      <c r="T74" s="72" t="s">
        <v>811</v>
      </c>
      <c r="U74" s="72">
        <v>2.1</v>
      </c>
      <c r="V74" s="72" t="s">
        <v>1297</v>
      </c>
    </row>
    <row r="75" spans="1:22" x14ac:dyDescent="0.25">
      <c r="A75" s="68">
        <v>72</v>
      </c>
      <c r="B75" s="68" t="s">
        <v>356</v>
      </c>
      <c r="C75" s="72">
        <v>18.2</v>
      </c>
      <c r="D75" s="72" t="s">
        <v>770</v>
      </c>
      <c r="E75" s="72">
        <v>13.1</v>
      </c>
      <c r="F75" s="72" t="s">
        <v>719</v>
      </c>
      <c r="G75" s="72">
        <v>4.2</v>
      </c>
      <c r="H75" s="72" t="s">
        <v>490</v>
      </c>
      <c r="I75" s="72">
        <v>3.3000000000000003</v>
      </c>
      <c r="J75" s="72" t="s">
        <v>780</v>
      </c>
      <c r="K75" s="72">
        <v>2.2999999999999998</v>
      </c>
      <c r="L75" s="72" t="s">
        <v>492</v>
      </c>
      <c r="M75" s="72">
        <v>3.4000000000000004</v>
      </c>
      <c r="N75" s="72" t="s">
        <v>895</v>
      </c>
      <c r="O75" s="72">
        <v>2.4000000000000004</v>
      </c>
      <c r="P75" s="72" t="s">
        <v>794</v>
      </c>
      <c r="Q75" s="72">
        <v>2.2000000000000002</v>
      </c>
      <c r="R75" s="72" t="s">
        <v>793</v>
      </c>
      <c r="S75" s="72"/>
      <c r="T75" s="72" t="s">
        <v>110</v>
      </c>
      <c r="U75" s="72"/>
      <c r="V75" s="72" t="s">
        <v>1298</v>
      </c>
    </row>
    <row r="76" spans="1:22" x14ac:dyDescent="0.25">
      <c r="A76" s="114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</row>
    <row r="77" spans="1:22" ht="29.25" customHeight="1" x14ac:dyDescent="0.25">
      <c r="A77" s="307" t="s">
        <v>167</v>
      </c>
      <c r="B77" s="308"/>
      <c r="C77" s="308"/>
      <c r="D77" s="308"/>
      <c r="E77" s="308"/>
      <c r="F77" s="308"/>
      <c r="G77" s="308"/>
      <c r="H77" s="308"/>
      <c r="I77" s="308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</row>
    <row r="78" spans="1:22" ht="32.25" customHeight="1" x14ac:dyDescent="0.25">
      <c r="A78" s="287" t="s">
        <v>1276</v>
      </c>
      <c r="B78" s="288"/>
      <c r="C78" s="288"/>
      <c r="D78" s="288"/>
      <c r="E78" s="288"/>
      <c r="F78" s="288"/>
      <c r="G78" s="288"/>
      <c r="H78" s="288"/>
      <c r="I78" s="288"/>
      <c r="J78" s="169"/>
      <c r="K78" s="169"/>
      <c r="L78" s="169"/>
      <c r="M78" s="169"/>
      <c r="N78" s="169"/>
      <c r="O78" s="169"/>
      <c r="P78" s="169"/>
      <c r="Q78" s="169"/>
      <c r="R78" s="169"/>
      <c r="S78" s="169"/>
      <c r="T78" s="169"/>
    </row>
  </sheetData>
  <mergeCells count="14">
    <mergeCell ref="A1:V1"/>
    <mergeCell ref="A2:B2"/>
    <mergeCell ref="Q2:R2"/>
    <mergeCell ref="C2:D2"/>
    <mergeCell ref="E2:F2"/>
    <mergeCell ref="G2:H2"/>
    <mergeCell ref="I2:J2"/>
    <mergeCell ref="K2:L2"/>
    <mergeCell ref="M2:N2"/>
    <mergeCell ref="A77:I77"/>
    <mergeCell ref="A78:I78"/>
    <mergeCell ref="O2:P2"/>
    <mergeCell ref="S2:T2"/>
    <mergeCell ref="U2:V2"/>
  </mergeCells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sqref="A1:G1"/>
    </sheetView>
  </sheetViews>
  <sheetFormatPr defaultRowHeight="15" x14ac:dyDescent="0.25"/>
  <cols>
    <col min="2" max="2" width="10.28515625" customWidth="1"/>
    <col min="3" max="3" width="9.28515625" customWidth="1"/>
    <col min="4" max="4" width="10.140625" customWidth="1"/>
    <col min="5" max="5" width="11.7109375" customWidth="1"/>
    <col min="6" max="6" width="9.85546875" customWidth="1"/>
    <col min="7" max="7" width="12.140625" customWidth="1"/>
  </cols>
  <sheetData>
    <row r="1" spans="1:7" ht="20.45" customHeight="1" x14ac:dyDescent="0.25">
      <c r="A1" s="336" t="s">
        <v>1281</v>
      </c>
      <c r="B1" s="337"/>
      <c r="C1" s="337"/>
      <c r="D1" s="337"/>
      <c r="E1" s="337"/>
      <c r="F1" s="337"/>
      <c r="G1" s="338"/>
    </row>
    <row r="2" spans="1:7" ht="38.25" x14ac:dyDescent="0.25">
      <c r="A2" s="241" t="s">
        <v>186</v>
      </c>
      <c r="B2" s="241" t="s">
        <v>187</v>
      </c>
      <c r="C2" s="241" t="s">
        <v>188</v>
      </c>
      <c r="D2" s="241" t="s">
        <v>189</v>
      </c>
      <c r="E2" s="241" t="s">
        <v>284</v>
      </c>
      <c r="F2" s="241" t="s">
        <v>190</v>
      </c>
      <c r="G2" s="241" t="s">
        <v>191</v>
      </c>
    </row>
    <row r="3" spans="1:7" x14ac:dyDescent="0.25">
      <c r="A3" s="242" t="s">
        <v>192</v>
      </c>
      <c r="B3" s="243">
        <v>458</v>
      </c>
      <c r="C3" s="244">
        <v>711</v>
      </c>
      <c r="D3" s="243">
        <v>269</v>
      </c>
      <c r="E3" s="244">
        <v>814.4</v>
      </c>
      <c r="F3" s="243">
        <v>189</v>
      </c>
      <c r="G3" s="244">
        <v>602.20000000000005</v>
      </c>
    </row>
    <row r="4" spans="1:7" x14ac:dyDescent="0.25">
      <c r="A4" s="242" t="s">
        <v>193</v>
      </c>
      <c r="B4" s="243">
        <v>27</v>
      </c>
      <c r="C4" s="244">
        <v>10.1</v>
      </c>
      <c r="D4" s="243">
        <v>14</v>
      </c>
      <c r="E4" s="244">
        <v>10.199999999999999</v>
      </c>
      <c r="F4" s="243">
        <v>13</v>
      </c>
      <c r="G4" s="244">
        <v>9.9</v>
      </c>
    </row>
    <row r="5" spans="1:7" x14ac:dyDescent="0.25">
      <c r="A5" s="242" t="s">
        <v>194</v>
      </c>
      <c r="B5" s="243">
        <v>60</v>
      </c>
      <c r="C5" s="244">
        <v>17.2</v>
      </c>
      <c r="D5" s="243">
        <v>30</v>
      </c>
      <c r="E5" s="244">
        <v>16.899999999999999</v>
      </c>
      <c r="F5" s="243">
        <v>30</v>
      </c>
      <c r="G5" s="244">
        <v>17.600000000000001</v>
      </c>
    </row>
    <row r="6" spans="1:7" x14ac:dyDescent="0.25">
      <c r="A6" s="242" t="s">
        <v>195</v>
      </c>
      <c r="B6" s="243">
        <v>73</v>
      </c>
      <c r="C6" s="244">
        <v>19.899999999999999</v>
      </c>
      <c r="D6" s="243">
        <v>48</v>
      </c>
      <c r="E6" s="244">
        <v>25.5</v>
      </c>
      <c r="F6" s="243">
        <v>25</v>
      </c>
      <c r="G6" s="244">
        <v>13.9</v>
      </c>
    </row>
    <row r="7" spans="1:7" x14ac:dyDescent="0.25">
      <c r="A7" s="242" t="s">
        <v>196</v>
      </c>
      <c r="B7" s="243">
        <v>84</v>
      </c>
      <c r="C7" s="244">
        <v>37.5</v>
      </c>
      <c r="D7" s="243">
        <v>62</v>
      </c>
      <c r="E7" s="244">
        <v>54.3</v>
      </c>
      <c r="F7" s="243">
        <v>22</v>
      </c>
      <c r="G7" s="244">
        <v>20.100000000000001</v>
      </c>
    </row>
    <row r="8" spans="1:7" ht="14.65" customHeight="1" x14ac:dyDescent="0.25">
      <c r="A8" s="242" t="s">
        <v>197</v>
      </c>
      <c r="B8" s="243">
        <v>304</v>
      </c>
      <c r="C8" s="244">
        <v>199.5</v>
      </c>
      <c r="D8" s="243">
        <v>224</v>
      </c>
      <c r="E8" s="244">
        <v>287.8</v>
      </c>
      <c r="F8" s="243">
        <v>80</v>
      </c>
      <c r="G8" s="244">
        <v>107.3</v>
      </c>
    </row>
    <row r="9" spans="1:7" ht="14.65" customHeight="1" x14ac:dyDescent="0.25">
      <c r="A9" s="242" t="s">
        <v>198</v>
      </c>
      <c r="B9" s="243">
        <v>458</v>
      </c>
      <c r="C9" s="244">
        <v>116.4</v>
      </c>
      <c r="D9" s="243">
        <v>321</v>
      </c>
      <c r="E9" s="244">
        <v>160.80000000000001</v>
      </c>
      <c r="F9" s="243">
        <v>137</v>
      </c>
      <c r="G9" s="244">
        <v>70.7</v>
      </c>
    </row>
    <row r="10" spans="1:7" ht="14.65" customHeight="1" x14ac:dyDescent="0.25">
      <c r="A10" s="242" t="s">
        <v>199</v>
      </c>
      <c r="B10" s="243">
        <v>514</v>
      </c>
      <c r="C10" s="244">
        <v>138.1</v>
      </c>
      <c r="D10" s="243">
        <v>354</v>
      </c>
      <c r="E10" s="244">
        <v>184.3</v>
      </c>
      <c r="F10" s="243">
        <v>160</v>
      </c>
      <c r="G10" s="244">
        <v>88.9</v>
      </c>
    </row>
    <row r="11" spans="1:7" ht="14.65" customHeight="1" x14ac:dyDescent="0.25">
      <c r="A11" s="242" t="s">
        <v>200</v>
      </c>
      <c r="B11" s="243">
        <v>570</v>
      </c>
      <c r="C11" s="244">
        <v>158.1</v>
      </c>
      <c r="D11" s="243">
        <v>377</v>
      </c>
      <c r="E11" s="244">
        <v>205.8</v>
      </c>
      <c r="F11" s="243">
        <v>193</v>
      </c>
      <c r="G11" s="244">
        <v>108.8</v>
      </c>
    </row>
    <row r="12" spans="1:7" x14ac:dyDescent="0.25">
      <c r="A12" s="242" t="s">
        <v>201</v>
      </c>
      <c r="B12" s="243">
        <v>598</v>
      </c>
      <c r="C12" s="244">
        <v>161.9</v>
      </c>
      <c r="D12" s="243">
        <v>401</v>
      </c>
      <c r="E12" s="244">
        <v>214.7</v>
      </c>
      <c r="F12" s="243">
        <v>197</v>
      </c>
      <c r="G12" s="244">
        <v>108</v>
      </c>
    </row>
    <row r="13" spans="1:7" x14ac:dyDescent="0.25">
      <c r="A13" s="242" t="s">
        <v>202</v>
      </c>
      <c r="B13" s="243">
        <v>1005</v>
      </c>
      <c r="C13" s="244">
        <v>303.7</v>
      </c>
      <c r="D13" s="243">
        <v>631</v>
      </c>
      <c r="E13" s="244">
        <v>377.3</v>
      </c>
      <c r="F13" s="243">
        <v>374</v>
      </c>
      <c r="G13" s="244">
        <v>228.6</v>
      </c>
    </row>
    <row r="14" spans="1:7" x14ac:dyDescent="0.25">
      <c r="A14" s="242" t="s">
        <v>203</v>
      </c>
      <c r="B14" s="243">
        <v>1546</v>
      </c>
      <c r="C14" s="244">
        <v>441.3</v>
      </c>
      <c r="D14" s="243">
        <v>949</v>
      </c>
      <c r="E14" s="244">
        <v>538.29999999999995</v>
      </c>
      <c r="F14" s="243">
        <v>597</v>
      </c>
      <c r="G14" s="244">
        <v>343</v>
      </c>
    </row>
    <row r="15" spans="1:7" x14ac:dyDescent="0.25">
      <c r="A15" s="242" t="s">
        <v>204</v>
      </c>
      <c r="B15" s="243">
        <v>2665</v>
      </c>
      <c r="C15" s="244">
        <v>695.6</v>
      </c>
      <c r="D15" s="243">
        <v>1637</v>
      </c>
      <c r="E15" s="244">
        <v>856.8</v>
      </c>
      <c r="F15" s="243">
        <v>1028</v>
      </c>
      <c r="G15" s="244">
        <v>535.29999999999995</v>
      </c>
    </row>
    <row r="16" spans="1:7" x14ac:dyDescent="0.25">
      <c r="A16" s="242" t="s">
        <v>205</v>
      </c>
      <c r="B16" s="243">
        <v>3589</v>
      </c>
      <c r="C16" s="244">
        <v>847.3</v>
      </c>
      <c r="D16" s="243">
        <v>2230</v>
      </c>
      <c r="E16" s="244">
        <v>1064.2</v>
      </c>
      <c r="F16" s="243">
        <v>1359</v>
      </c>
      <c r="G16" s="244">
        <v>635</v>
      </c>
    </row>
    <row r="17" spans="1:7" x14ac:dyDescent="0.25">
      <c r="A17" s="242" t="s">
        <v>206</v>
      </c>
      <c r="B17" s="243">
        <v>4324</v>
      </c>
      <c r="C17" s="244">
        <v>1100.8</v>
      </c>
      <c r="D17" s="243">
        <v>2570</v>
      </c>
      <c r="E17" s="244">
        <v>1325.6</v>
      </c>
      <c r="F17" s="243">
        <v>1754</v>
      </c>
      <c r="G17" s="244">
        <v>881.7</v>
      </c>
    </row>
    <row r="18" spans="1:7" x14ac:dyDescent="0.25">
      <c r="A18" s="242" t="s">
        <v>207</v>
      </c>
      <c r="B18" s="243">
        <v>5165</v>
      </c>
      <c r="C18" s="244">
        <v>1577</v>
      </c>
      <c r="D18" s="243">
        <v>2913</v>
      </c>
      <c r="E18" s="244">
        <v>1818.4</v>
      </c>
      <c r="F18" s="243">
        <v>2252</v>
      </c>
      <c r="G18" s="244">
        <v>1346</v>
      </c>
    </row>
    <row r="19" spans="1:7" x14ac:dyDescent="0.25">
      <c r="A19" s="242" t="s">
        <v>208</v>
      </c>
      <c r="B19" s="243">
        <v>5848</v>
      </c>
      <c r="C19" s="244">
        <v>2424.4</v>
      </c>
      <c r="D19" s="243">
        <v>3224</v>
      </c>
      <c r="E19" s="244">
        <v>2783.7</v>
      </c>
      <c r="F19" s="243">
        <v>2624</v>
      </c>
      <c r="G19" s="244">
        <v>2092.5</v>
      </c>
    </row>
    <row r="20" spans="1:7" x14ac:dyDescent="0.25">
      <c r="A20" s="242" t="s">
        <v>209</v>
      </c>
      <c r="B20" s="243">
        <v>7040</v>
      </c>
      <c r="C20" s="244">
        <v>4183.8999999999996</v>
      </c>
      <c r="D20" s="243">
        <v>3510</v>
      </c>
      <c r="E20" s="244">
        <v>4575.5</v>
      </c>
      <c r="F20" s="243">
        <v>3530</v>
      </c>
      <c r="G20" s="244">
        <v>3855.8</v>
      </c>
    </row>
    <row r="21" spans="1:7" x14ac:dyDescent="0.25">
      <c r="A21" s="242" t="s">
        <v>210</v>
      </c>
      <c r="B21" s="243">
        <v>8276</v>
      </c>
      <c r="C21" s="244">
        <v>7164.2</v>
      </c>
      <c r="D21" s="243">
        <v>3738</v>
      </c>
      <c r="E21" s="244">
        <v>7499.1</v>
      </c>
      <c r="F21" s="243">
        <v>4538</v>
      </c>
      <c r="G21" s="244">
        <v>6910</v>
      </c>
    </row>
    <row r="22" spans="1:7" x14ac:dyDescent="0.25">
      <c r="A22" s="242" t="s">
        <v>211</v>
      </c>
      <c r="B22" s="243">
        <v>7069</v>
      </c>
      <c r="C22" s="244">
        <v>5523.6</v>
      </c>
      <c r="D22" s="243">
        <v>2641</v>
      </c>
      <c r="E22" s="244">
        <v>5934.4</v>
      </c>
      <c r="F22" s="243">
        <v>4428</v>
      </c>
      <c r="G22" s="244">
        <v>5304.5</v>
      </c>
    </row>
    <row r="23" spans="1:7" x14ac:dyDescent="0.25">
      <c r="A23" s="245" t="s">
        <v>184</v>
      </c>
      <c r="B23" s="246">
        <v>53680</v>
      </c>
      <c r="C23" s="247">
        <v>928.6</v>
      </c>
      <c r="D23" s="246">
        <v>27165</v>
      </c>
      <c r="E23" s="247">
        <v>944.8</v>
      </c>
      <c r="F23" s="246">
        <v>26515</v>
      </c>
      <c r="G23" s="247">
        <v>912.4</v>
      </c>
    </row>
    <row r="24" spans="1:7" ht="31.5" customHeight="1" x14ac:dyDescent="0.25">
      <c r="A24" s="282" t="s">
        <v>167</v>
      </c>
      <c r="B24" s="345"/>
      <c r="C24" s="345"/>
      <c r="D24" s="345"/>
      <c r="E24" s="345"/>
      <c r="F24" s="345"/>
      <c r="G24" s="283"/>
    </row>
  </sheetData>
  <mergeCells count="2">
    <mergeCell ref="A1:G1"/>
    <mergeCell ref="A24:G24"/>
  </mergeCells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0"/>
  <sheetViews>
    <sheetView workbookViewId="0">
      <selection activeCell="U12" sqref="U12"/>
    </sheetView>
  </sheetViews>
  <sheetFormatPr defaultRowHeight="15" x14ac:dyDescent="0.25"/>
  <cols>
    <col min="1" max="1" width="13.140625" style="123" bestFit="1" customWidth="1"/>
    <col min="2" max="2" width="21.7109375" bestFit="1" customWidth="1"/>
    <col min="3" max="3" width="7.85546875" bestFit="1" customWidth="1"/>
    <col min="4" max="4" width="11" bestFit="1" customWidth="1"/>
    <col min="5" max="5" width="9.140625" style="127"/>
  </cols>
  <sheetData>
    <row r="1" spans="1:5" ht="39" customHeight="1" x14ac:dyDescent="0.25">
      <c r="A1" s="383" t="s">
        <v>1282</v>
      </c>
      <c r="B1" s="383"/>
      <c r="C1" s="383"/>
      <c r="D1" s="383"/>
      <c r="E1" s="383"/>
    </row>
    <row r="2" spans="1:5" ht="51" x14ac:dyDescent="0.25">
      <c r="A2" s="120" t="s">
        <v>212</v>
      </c>
      <c r="B2" s="117" t="s">
        <v>218</v>
      </c>
      <c r="C2" s="116" t="s">
        <v>213</v>
      </c>
      <c r="D2" s="116" t="s">
        <v>214</v>
      </c>
      <c r="E2" s="126" t="s">
        <v>215</v>
      </c>
    </row>
    <row r="3" spans="1:5" x14ac:dyDescent="0.25">
      <c r="A3" s="122" t="s">
        <v>44</v>
      </c>
      <c r="B3" s="118" t="s">
        <v>907</v>
      </c>
      <c r="C3" s="125">
        <v>37</v>
      </c>
      <c r="D3" s="125">
        <v>2800</v>
      </c>
      <c r="E3" s="128">
        <f>C3/D3*100000</f>
        <v>1321.4285714285716</v>
      </c>
    </row>
    <row r="4" spans="1:5" x14ac:dyDescent="0.25">
      <c r="A4" s="121" t="s">
        <v>45</v>
      </c>
      <c r="B4" s="119" t="s">
        <v>908</v>
      </c>
      <c r="C4" s="124">
        <v>126</v>
      </c>
      <c r="D4" s="124">
        <v>8047</v>
      </c>
      <c r="E4" s="129">
        <v>1565.8</v>
      </c>
    </row>
    <row r="5" spans="1:5" x14ac:dyDescent="0.25">
      <c r="A5" s="380" t="s">
        <v>46</v>
      </c>
      <c r="B5" s="118" t="s">
        <v>909</v>
      </c>
      <c r="C5" s="125">
        <v>69</v>
      </c>
      <c r="D5" s="125">
        <v>3407</v>
      </c>
      <c r="E5" s="128">
        <v>2025.2</v>
      </c>
    </row>
    <row r="6" spans="1:5" x14ac:dyDescent="0.25">
      <c r="A6" s="381"/>
      <c r="B6" s="118" t="s">
        <v>910</v>
      </c>
      <c r="C6" s="125">
        <v>165</v>
      </c>
      <c r="D6" s="125">
        <v>8714</v>
      </c>
      <c r="E6" s="128">
        <v>1893.5</v>
      </c>
    </row>
    <row r="7" spans="1:5" x14ac:dyDescent="0.25">
      <c r="A7" s="381"/>
      <c r="B7" s="118" t="s">
        <v>911</v>
      </c>
      <c r="C7" s="125">
        <v>21</v>
      </c>
      <c r="D7" s="125">
        <v>3123</v>
      </c>
      <c r="E7" s="128">
        <v>672.4</v>
      </c>
    </row>
    <row r="8" spans="1:5" x14ac:dyDescent="0.25">
      <c r="A8" s="382"/>
      <c r="B8" s="118" t="s">
        <v>912</v>
      </c>
      <c r="C8" s="125">
        <v>10</v>
      </c>
      <c r="D8" s="125">
        <v>2577</v>
      </c>
      <c r="E8" s="128">
        <v>388</v>
      </c>
    </row>
    <row r="9" spans="1:5" x14ac:dyDescent="0.25">
      <c r="A9" s="377" t="s">
        <v>47</v>
      </c>
      <c r="B9" s="119" t="s">
        <v>913</v>
      </c>
      <c r="C9" s="124">
        <v>142</v>
      </c>
      <c r="D9" s="124">
        <v>13793</v>
      </c>
      <c r="E9" s="129">
        <v>1029.5</v>
      </c>
    </row>
    <row r="10" spans="1:5" x14ac:dyDescent="0.25">
      <c r="A10" s="378"/>
      <c r="B10" s="119" t="s">
        <v>914</v>
      </c>
      <c r="C10" s="124">
        <v>116</v>
      </c>
      <c r="D10" s="124">
        <v>16880</v>
      </c>
      <c r="E10" s="129">
        <v>687.2</v>
      </c>
    </row>
    <row r="11" spans="1:5" x14ac:dyDescent="0.25">
      <c r="A11" s="378"/>
      <c r="B11" s="119" t="s">
        <v>915</v>
      </c>
      <c r="C11" s="124">
        <v>87</v>
      </c>
      <c r="D11" s="124">
        <v>15556</v>
      </c>
      <c r="E11" s="129">
        <v>559.29999999999995</v>
      </c>
    </row>
    <row r="12" spans="1:5" x14ac:dyDescent="0.25">
      <c r="A12" s="378"/>
      <c r="B12" s="119" t="s">
        <v>916</v>
      </c>
      <c r="C12" s="124">
        <v>224</v>
      </c>
      <c r="D12" s="124">
        <v>24742</v>
      </c>
      <c r="E12" s="129">
        <v>905.3</v>
      </c>
    </row>
    <row r="13" spans="1:5" x14ac:dyDescent="0.25">
      <c r="A13" s="378"/>
      <c r="B13" s="119" t="s">
        <v>917</v>
      </c>
      <c r="C13" s="124">
        <v>965</v>
      </c>
      <c r="D13" s="124">
        <v>105693</v>
      </c>
      <c r="E13" s="129">
        <v>913</v>
      </c>
    </row>
    <row r="14" spans="1:5" x14ac:dyDescent="0.25">
      <c r="A14" s="378"/>
      <c r="B14" s="119" t="s">
        <v>918</v>
      </c>
      <c r="C14" s="124">
        <v>77</v>
      </c>
      <c r="D14" s="124">
        <v>9599</v>
      </c>
      <c r="E14" s="129">
        <v>802.2</v>
      </c>
    </row>
    <row r="15" spans="1:5" x14ac:dyDescent="0.25">
      <c r="A15" s="378"/>
      <c r="B15" s="119" t="s">
        <v>919</v>
      </c>
      <c r="C15" s="124">
        <v>114</v>
      </c>
      <c r="D15" s="124">
        <v>19680</v>
      </c>
      <c r="E15" s="129">
        <v>579.29999999999995</v>
      </c>
    </row>
    <row r="16" spans="1:5" x14ac:dyDescent="0.25">
      <c r="A16" s="378"/>
      <c r="B16" s="119" t="s">
        <v>920</v>
      </c>
      <c r="C16" s="124">
        <v>22</v>
      </c>
      <c r="D16" s="124">
        <v>5690</v>
      </c>
      <c r="E16" s="129">
        <v>386.6</v>
      </c>
    </row>
    <row r="17" spans="1:5" x14ac:dyDescent="0.25">
      <c r="A17" s="378"/>
      <c r="B17" s="119" t="s">
        <v>921</v>
      </c>
      <c r="C17" s="124">
        <v>42</v>
      </c>
      <c r="D17" s="124">
        <v>8134</v>
      </c>
      <c r="E17" s="129">
        <v>516.4</v>
      </c>
    </row>
    <row r="18" spans="1:5" x14ac:dyDescent="0.25">
      <c r="A18" s="378"/>
      <c r="B18" s="119" t="s">
        <v>922</v>
      </c>
      <c r="C18" s="124">
        <v>15</v>
      </c>
      <c r="D18" s="124">
        <v>2758</v>
      </c>
      <c r="E18" s="129">
        <v>543.9</v>
      </c>
    </row>
    <row r="19" spans="1:5" x14ac:dyDescent="0.25">
      <c r="A19" s="378"/>
      <c r="B19" s="119" t="s">
        <v>923</v>
      </c>
      <c r="C19" s="124">
        <v>32</v>
      </c>
      <c r="D19" s="124">
        <v>3408</v>
      </c>
      <c r="E19" s="129">
        <v>939</v>
      </c>
    </row>
    <row r="20" spans="1:5" x14ac:dyDescent="0.25">
      <c r="A20" s="378"/>
      <c r="B20" s="119" t="s">
        <v>924</v>
      </c>
      <c r="C20" s="124">
        <v>19</v>
      </c>
      <c r="D20" s="124">
        <v>3658</v>
      </c>
      <c r="E20" s="129">
        <v>519.4</v>
      </c>
    </row>
    <row r="21" spans="1:5" x14ac:dyDescent="0.25">
      <c r="A21" s="378"/>
      <c r="B21" s="119" t="s">
        <v>925</v>
      </c>
      <c r="C21" s="124">
        <v>58</v>
      </c>
      <c r="D21" s="124">
        <v>12735</v>
      </c>
      <c r="E21" s="129">
        <v>455.4</v>
      </c>
    </row>
    <row r="22" spans="1:5" x14ac:dyDescent="0.25">
      <c r="A22" s="379"/>
      <c r="B22" s="119" t="s">
        <v>926</v>
      </c>
      <c r="C22" s="124">
        <v>11</v>
      </c>
      <c r="D22" s="124">
        <v>2753</v>
      </c>
      <c r="E22" s="129">
        <v>399.6</v>
      </c>
    </row>
    <row r="23" spans="1:5" x14ac:dyDescent="0.25">
      <c r="A23" s="122" t="s">
        <v>48</v>
      </c>
      <c r="B23" s="118" t="s">
        <v>927</v>
      </c>
      <c r="C23" s="125">
        <v>42</v>
      </c>
      <c r="D23" s="125">
        <v>2772</v>
      </c>
      <c r="E23" s="128">
        <v>1515.2</v>
      </c>
    </row>
    <row r="24" spans="1:5" x14ac:dyDescent="0.25">
      <c r="A24" s="377" t="s">
        <v>49</v>
      </c>
      <c r="B24" s="119" t="s">
        <v>928</v>
      </c>
      <c r="C24" s="124">
        <v>44</v>
      </c>
      <c r="D24" s="124">
        <v>11703</v>
      </c>
      <c r="E24" s="129">
        <v>376</v>
      </c>
    </row>
    <row r="25" spans="1:5" x14ac:dyDescent="0.25">
      <c r="A25" s="378"/>
      <c r="B25" s="119" t="s">
        <v>929</v>
      </c>
      <c r="C25" s="124">
        <v>34</v>
      </c>
      <c r="D25" s="124">
        <v>3252</v>
      </c>
      <c r="E25" s="129">
        <v>1045.5</v>
      </c>
    </row>
    <row r="26" spans="1:5" x14ac:dyDescent="0.25">
      <c r="A26" s="378"/>
      <c r="B26" s="119" t="s">
        <v>930</v>
      </c>
      <c r="C26" s="124">
        <v>70</v>
      </c>
      <c r="D26" s="124">
        <v>3922</v>
      </c>
      <c r="E26" s="129">
        <v>1784.8</v>
      </c>
    </row>
    <row r="27" spans="1:5" x14ac:dyDescent="0.25">
      <c r="A27" s="378"/>
      <c r="B27" s="119" t="s">
        <v>931</v>
      </c>
      <c r="C27" s="124">
        <v>50</v>
      </c>
      <c r="D27" s="124">
        <v>13000</v>
      </c>
      <c r="E27" s="129">
        <v>384.6</v>
      </c>
    </row>
    <row r="28" spans="1:5" x14ac:dyDescent="0.25">
      <c r="A28" s="378"/>
      <c r="B28" s="119" t="s">
        <v>932</v>
      </c>
      <c r="C28" s="124">
        <v>27</v>
      </c>
      <c r="D28" s="124">
        <v>2787</v>
      </c>
      <c r="E28" s="129">
        <v>968.8</v>
      </c>
    </row>
    <row r="29" spans="1:5" x14ac:dyDescent="0.25">
      <c r="A29" s="378"/>
      <c r="B29" s="119" t="s">
        <v>933</v>
      </c>
      <c r="C29" s="124">
        <v>51</v>
      </c>
      <c r="D29" s="124">
        <v>3196</v>
      </c>
      <c r="E29" s="129">
        <v>1595.7</v>
      </c>
    </row>
    <row r="30" spans="1:5" x14ac:dyDescent="0.25">
      <c r="A30" s="379"/>
      <c r="B30" s="119" t="s">
        <v>934</v>
      </c>
      <c r="C30" s="124">
        <v>8</v>
      </c>
      <c r="D30" s="124">
        <v>3127</v>
      </c>
      <c r="E30" s="129">
        <v>255.8</v>
      </c>
    </row>
    <row r="31" spans="1:5" x14ac:dyDescent="0.25">
      <c r="A31" s="380" t="s">
        <v>50</v>
      </c>
      <c r="B31" s="118" t="s">
        <v>935</v>
      </c>
      <c r="C31" s="125">
        <v>72</v>
      </c>
      <c r="D31" s="125">
        <v>3571</v>
      </c>
      <c r="E31" s="128">
        <v>2016.2</v>
      </c>
    </row>
    <row r="32" spans="1:5" x14ac:dyDescent="0.25">
      <c r="A32" s="381"/>
      <c r="B32" s="118" t="s">
        <v>936</v>
      </c>
      <c r="C32" s="125">
        <v>217</v>
      </c>
      <c r="D32" s="125">
        <v>14168</v>
      </c>
      <c r="E32" s="128">
        <v>1531.6</v>
      </c>
    </row>
    <row r="33" spans="1:5" x14ac:dyDescent="0.25">
      <c r="A33" s="381"/>
      <c r="B33" s="118" t="s">
        <v>937</v>
      </c>
      <c r="C33" s="125">
        <v>32</v>
      </c>
      <c r="D33" s="125">
        <v>3217</v>
      </c>
      <c r="E33" s="128">
        <v>994.7</v>
      </c>
    </row>
    <row r="34" spans="1:5" x14ac:dyDescent="0.25">
      <c r="A34" s="381"/>
      <c r="B34" s="118" t="s">
        <v>938</v>
      </c>
      <c r="C34" s="125">
        <v>33</v>
      </c>
      <c r="D34" s="125">
        <v>6113</v>
      </c>
      <c r="E34" s="128">
        <v>539.79999999999995</v>
      </c>
    </row>
    <row r="35" spans="1:5" x14ac:dyDescent="0.25">
      <c r="A35" s="381"/>
      <c r="B35" s="118" t="s">
        <v>939</v>
      </c>
      <c r="C35" s="125">
        <v>44</v>
      </c>
      <c r="D35" s="125">
        <v>7074</v>
      </c>
      <c r="E35" s="128">
        <v>622</v>
      </c>
    </row>
    <row r="36" spans="1:5" x14ac:dyDescent="0.25">
      <c r="A36" s="381"/>
      <c r="B36" s="118" t="s">
        <v>940</v>
      </c>
      <c r="C36" s="125">
        <v>34</v>
      </c>
      <c r="D36" s="125">
        <v>3635</v>
      </c>
      <c r="E36" s="128">
        <v>935.4</v>
      </c>
    </row>
    <row r="37" spans="1:5" x14ac:dyDescent="0.25">
      <c r="A37" s="382"/>
      <c r="B37" s="118" t="s">
        <v>941</v>
      </c>
      <c r="C37" s="125">
        <v>22</v>
      </c>
      <c r="D37" s="125">
        <v>2812</v>
      </c>
      <c r="E37" s="128">
        <v>782.4</v>
      </c>
    </row>
    <row r="38" spans="1:5" x14ac:dyDescent="0.25">
      <c r="A38" s="377" t="s">
        <v>51</v>
      </c>
      <c r="B38" s="119" t="s">
        <v>942</v>
      </c>
      <c r="C38" s="124">
        <v>65</v>
      </c>
      <c r="D38" s="124">
        <v>5173</v>
      </c>
      <c r="E38" s="129">
        <v>1256.5</v>
      </c>
    </row>
    <row r="39" spans="1:5" x14ac:dyDescent="0.25">
      <c r="A39" s="378"/>
      <c r="B39" s="119" t="s">
        <v>943</v>
      </c>
      <c r="C39" s="124">
        <v>34</v>
      </c>
      <c r="D39" s="124">
        <v>3146</v>
      </c>
      <c r="E39" s="129">
        <v>1080.7</v>
      </c>
    </row>
    <row r="40" spans="1:5" x14ac:dyDescent="0.25">
      <c r="A40" s="378"/>
      <c r="B40" s="119" t="s">
        <v>944</v>
      </c>
      <c r="C40" s="124">
        <v>24</v>
      </c>
      <c r="D40" s="124">
        <v>3348</v>
      </c>
      <c r="E40" s="129">
        <v>716.8</v>
      </c>
    </row>
    <row r="41" spans="1:5" x14ac:dyDescent="0.25">
      <c r="A41" s="378"/>
      <c r="B41" s="119" t="s">
        <v>945</v>
      </c>
      <c r="C41" s="124">
        <v>17</v>
      </c>
      <c r="D41" s="124">
        <v>2734</v>
      </c>
      <c r="E41" s="129">
        <v>621.79999999999995</v>
      </c>
    </row>
    <row r="42" spans="1:5" x14ac:dyDescent="0.25">
      <c r="A42" s="378"/>
      <c r="B42" s="119" t="s">
        <v>946</v>
      </c>
      <c r="C42" s="124">
        <v>132</v>
      </c>
      <c r="D42" s="124">
        <v>10186</v>
      </c>
      <c r="E42" s="129">
        <v>1295.9000000000001</v>
      </c>
    </row>
    <row r="43" spans="1:5" x14ac:dyDescent="0.25">
      <c r="A43" s="379"/>
      <c r="B43" s="119" t="s">
        <v>947</v>
      </c>
      <c r="C43" s="124">
        <v>27</v>
      </c>
      <c r="D43" s="124">
        <v>2529</v>
      </c>
      <c r="E43" s="129">
        <v>1067.5999999999999</v>
      </c>
    </row>
    <row r="44" spans="1:5" x14ac:dyDescent="0.25">
      <c r="A44" s="122" t="s">
        <v>52</v>
      </c>
      <c r="B44" s="118" t="s">
        <v>948</v>
      </c>
      <c r="C44" s="125">
        <v>90</v>
      </c>
      <c r="D44" s="125">
        <v>5862</v>
      </c>
      <c r="E44" s="128">
        <v>1535.3</v>
      </c>
    </row>
    <row r="45" spans="1:5" x14ac:dyDescent="0.25">
      <c r="A45" s="377" t="s">
        <v>53</v>
      </c>
      <c r="B45" s="119" t="s">
        <v>949</v>
      </c>
      <c r="C45" s="124">
        <v>7</v>
      </c>
      <c r="D45" s="124">
        <v>4285</v>
      </c>
      <c r="E45" s="129">
        <v>163.4</v>
      </c>
    </row>
    <row r="46" spans="1:5" x14ac:dyDescent="0.25">
      <c r="A46" s="378"/>
      <c r="B46" s="119" t="s">
        <v>950</v>
      </c>
      <c r="C46" s="124">
        <v>11</v>
      </c>
      <c r="D46" s="124">
        <v>3355</v>
      </c>
      <c r="E46" s="129">
        <v>327.9</v>
      </c>
    </row>
    <row r="47" spans="1:5" x14ac:dyDescent="0.25">
      <c r="A47" s="378"/>
      <c r="B47" s="119" t="s">
        <v>951</v>
      </c>
      <c r="C47" s="124">
        <v>16</v>
      </c>
      <c r="D47" s="124">
        <v>3928</v>
      </c>
      <c r="E47" s="129">
        <v>407.3</v>
      </c>
    </row>
    <row r="48" spans="1:5" x14ac:dyDescent="0.25">
      <c r="A48" s="378"/>
      <c r="B48" s="119" t="s">
        <v>952</v>
      </c>
      <c r="C48" s="124">
        <v>57</v>
      </c>
      <c r="D48" s="124">
        <v>6720</v>
      </c>
      <c r="E48" s="129">
        <v>848.2</v>
      </c>
    </row>
    <row r="49" spans="1:5" x14ac:dyDescent="0.25">
      <c r="A49" s="378"/>
      <c r="B49" s="119" t="s">
        <v>953</v>
      </c>
      <c r="C49" s="124">
        <v>37</v>
      </c>
      <c r="D49" s="124">
        <v>3987</v>
      </c>
      <c r="E49" s="129">
        <v>928</v>
      </c>
    </row>
    <row r="50" spans="1:5" x14ac:dyDescent="0.25">
      <c r="A50" s="378"/>
      <c r="B50" s="119" t="s">
        <v>954</v>
      </c>
      <c r="C50" s="124">
        <v>84</v>
      </c>
      <c r="D50" s="124">
        <v>10347</v>
      </c>
      <c r="E50" s="129">
        <v>811.8</v>
      </c>
    </row>
    <row r="51" spans="1:5" x14ac:dyDescent="0.25">
      <c r="A51" s="378"/>
      <c r="B51" s="119" t="s">
        <v>955</v>
      </c>
      <c r="C51" s="124">
        <v>34</v>
      </c>
      <c r="D51" s="124">
        <v>4891</v>
      </c>
      <c r="E51" s="129">
        <v>695.2</v>
      </c>
    </row>
    <row r="52" spans="1:5" x14ac:dyDescent="0.25">
      <c r="A52" s="378"/>
      <c r="B52" s="119" t="s">
        <v>956</v>
      </c>
      <c r="C52" s="124">
        <v>132</v>
      </c>
      <c r="D52" s="124">
        <v>29177</v>
      </c>
      <c r="E52" s="129">
        <v>452.4</v>
      </c>
    </row>
    <row r="53" spans="1:5" x14ac:dyDescent="0.25">
      <c r="A53" s="378"/>
      <c r="B53" s="119" t="s">
        <v>957</v>
      </c>
      <c r="C53" s="124">
        <v>1503</v>
      </c>
      <c r="D53" s="124">
        <v>255650</v>
      </c>
      <c r="E53" s="129">
        <v>587.9</v>
      </c>
    </row>
    <row r="54" spans="1:5" x14ac:dyDescent="0.25">
      <c r="A54" s="378"/>
      <c r="B54" s="119" t="s">
        <v>958</v>
      </c>
      <c r="C54" s="124">
        <v>8</v>
      </c>
      <c r="D54" s="124">
        <v>6276</v>
      </c>
      <c r="E54" s="129">
        <v>127.5</v>
      </c>
    </row>
    <row r="55" spans="1:5" x14ac:dyDescent="0.25">
      <c r="A55" s="378"/>
      <c r="B55" s="119" t="s">
        <v>959</v>
      </c>
      <c r="C55" s="124">
        <v>37</v>
      </c>
      <c r="D55" s="124">
        <v>3899</v>
      </c>
      <c r="E55" s="129">
        <v>949</v>
      </c>
    </row>
    <row r="56" spans="1:5" x14ac:dyDescent="0.25">
      <c r="A56" s="378"/>
      <c r="B56" s="119" t="s">
        <v>960</v>
      </c>
      <c r="C56" s="124">
        <v>62</v>
      </c>
      <c r="D56" s="124">
        <v>8700</v>
      </c>
      <c r="E56" s="129">
        <v>712.6</v>
      </c>
    </row>
    <row r="57" spans="1:5" x14ac:dyDescent="0.25">
      <c r="A57" s="378"/>
      <c r="B57" s="119" t="s">
        <v>961</v>
      </c>
      <c r="C57" s="124">
        <v>181</v>
      </c>
      <c r="D57" s="124">
        <v>20713</v>
      </c>
      <c r="E57" s="129">
        <v>873.8</v>
      </c>
    </row>
    <row r="58" spans="1:5" x14ac:dyDescent="0.25">
      <c r="A58" s="378"/>
      <c r="B58" s="119" t="s">
        <v>962</v>
      </c>
      <c r="C58" s="124">
        <v>14</v>
      </c>
      <c r="D58" s="124">
        <v>6549</v>
      </c>
      <c r="E58" s="129">
        <v>213.8</v>
      </c>
    </row>
    <row r="59" spans="1:5" x14ac:dyDescent="0.25">
      <c r="A59" s="378"/>
      <c r="B59" s="119" t="s">
        <v>963</v>
      </c>
      <c r="C59" s="124">
        <v>85</v>
      </c>
      <c r="D59" s="124">
        <v>7871</v>
      </c>
      <c r="E59" s="129">
        <v>1079.9000000000001</v>
      </c>
    </row>
    <row r="60" spans="1:5" x14ac:dyDescent="0.25">
      <c r="A60" s="378"/>
      <c r="B60" s="119" t="s">
        <v>964</v>
      </c>
      <c r="C60" s="124">
        <v>80</v>
      </c>
      <c r="D60" s="124">
        <v>7312</v>
      </c>
      <c r="E60" s="129">
        <v>1094.0999999999999</v>
      </c>
    </row>
    <row r="61" spans="1:5" x14ac:dyDescent="0.25">
      <c r="A61" s="378"/>
      <c r="B61" s="119" t="s">
        <v>965</v>
      </c>
      <c r="C61" s="124">
        <v>13</v>
      </c>
      <c r="D61" s="124">
        <v>3240</v>
      </c>
      <c r="E61" s="129">
        <v>401.2</v>
      </c>
    </row>
    <row r="62" spans="1:5" x14ac:dyDescent="0.25">
      <c r="A62" s="378"/>
      <c r="B62" s="119" t="s">
        <v>966</v>
      </c>
      <c r="C62" s="124">
        <v>87</v>
      </c>
      <c r="D62" s="124">
        <v>10170</v>
      </c>
      <c r="E62" s="129">
        <v>855.5</v>
      </c>
    </row>
    <row r="63" spans="1:5" x14ac:dyDescent="0.25">
      <c r="A63" s="378"/>
      <c r="B63" s="119" t="s">
        <v>967</v>
      </c>
      <c r="C63" s="124">
        <v>17</v>
      </c>
      <c r="D63" s="124">
        <v>3216</v>
      </c>
      <c r="E63" s="129">
        <v>528.6</v>
      </c>
    </row>
    <row r="64" spans="1:5" x14ac:dyDescent="0.25">
      <c r="A64" s="378"/>
      <c r="B64" s="119" t="s">
        <v>968</v>
      </c>
      <c r="C64" s="124">
        <v>9</v>
      </c>
      <c r="D64" s="124">
        <v>2918</v>
      </c>
      <c r="E64" s="129">
        <v>308.39999999999998</v>
      </c>
    </row>
    <row r="65" spans="1:5" x14ac:dyDescent="0.25">
      <c r="A65" s="378"/>
      <c r="B65" s="119" t="s">
        <v>969</v>
      </c>
      <c r="C65" s="124">
        <v>168</v>
      </c>
      <c r="D65" s="124">
        <v>12911</v>
      </c>
      <c r="E65" s="129">
        <v>1301.2</v>
      </c>
    </row>
    <row r="66" spans="1:5" x14ac:dyDescent="0.25">
      <c r="A66" s="378"/>
      <c r="B66" s="119" t="s">
        <v>970</v>
      </c>
      <c r="C66" s="124">
        <v>245</v>
      </c>
      <c r="D66" s="124">
        <v>34926</v>
      </c>
      <c r="E66" s="129">
        <v>701.5</v>
      </c>
    </row>
    <row r="67" spans="1:5" x14ac:dyDescent="0.25">
      <c r="A67" s="378"/>
      <c r="B67" s="119" t="s">
        <v>971</v>
      </c>
      <c r="C67" s="124">
        <v>147</v>
      </c>
      <c r="D67" s="124">
        <v>12442</v>
      </c>
      <c r="E67" s="129">
        <v>1181.5</v>
      </c>
    </row>
    <row r="68" spans="1:5" x14ac:dyDescent="0.25">
      <c r="A68" s="378"/>
      <c r="B68" s="119" t="s">
        <v>972</v>
      </c>
      <c r="C68" s="124">
        <v>117</v>
      </c>
      <c r="D68" s="124">
        <v>13855</v>
      </c>
      <c r="E68" s="129">
        <v>844.5</v>
      </c>
    </row>
    <row r="69" spans="1:5" x14ac:dyDescent="0.25">
      <c r="A69" s="378"/>
      <c r="B69" s="119" t="s">
        <v>973</v>
      </c>
      <c r="C69" s="124">
        <v>9</v>
      </c>
      <c r="D69" s="124">
        <v>4037</v>
      </c>
      <c r="E69" s="129">
        <v>222.9</v>
      </c>
    </row>
    <row r="70" spans="1:5" x14ac:dyDescent="0.25">
      <c r="A70" s="379"/>
      <c r="B70" s="119" t="s">
        <v>974</v>
      </c>
      <c r="C70" s="124">
        <v>23</v>
      </c>
      <c r="D70" s="124">
        <v>8097</v>
      </c>
      <c r="E70" s="129">
        <v>284.10000000000002</v>
      </c>
    </row>
    <row r="71" spans="1:5" x14ac:dyDescent="0.25">
      <c r="A71" s="380" t="s">
        <v>54</v>
      </c>
      <c r="B71" s="118" t="s">
        <v>975</v>
      </c>
      <c r="C71" s="125">
        <v>10</v>
      </c>
      <c r="D71" s="125">
        <v>2633</v>
      </c>
      <c r="E71" s="128">
        <v>379.8</v>
      </c>
    </row>
    <row r="72" spans="1:5" x14ac:dyDescent="0.25">
      <c r="A72" s="381"/>
      <c r="B72" s="118" t="s">
        <v>976</v>
      </c>
      <c r="C72" s="125">
        <v>240</v>
      </c>
      <c r="D72" s="125">
        <v>16928</v>
      </c>
      <c r="E72" s="128">
        <v>1417.8</v>
      </c>
    </row>
    <row r="73" spans="1:5" x14ac:dyDescent="0.25">
      <c r="A73" s="381"/>
      <c r="B73" s="118" t="s">
        <v>977</v>
      </c>
      <c r="C73" s="125">
        <v>33</v>
      </c>
      <c r="D73" s="125">
        <v>4045</v>
      </c>
      <c r="E73" s="128">
        <v>815.8</v>
      </c>
    </row>
    <row r="74" spans="1:5" x14ac:dyDescent="0.25">
      <c r="A74" s="381"/>
      <c r="B74" s="118" t="s">
        <v>978</v>
      </c>
      <c r="C74" s="125">
        <v>40</v>
      </c>
      <c r="D74" s="125">
        <v>3775</v>
      </c>
      <c r="E74" s="128">
        <v>1059.5999999999999</v>
      </c>
    </row>
    <row r="75" spans="1:5" x14ac:dyDescent="0.25">
      <c r="A75" s="381"/>
      <c r="B75" s="118" t="s">
        <v>979</v>
      </c>
      <c r="C75" s="125">
        <v>37</v>
      </c>
      <c r="D75" s="125">
        <v>2734</v>
      </c>
      <c r="E75" s="128">
        <v>1353.3</v>
      </c>
    </row>
    <row r="76" spans="1:5" x14ac:dyDescent="0.25">
      <c r="A76" s="381"/>
      <c r="B76" s="118" t="s">
        <v>980</v>
      </c>
      <c r="C76" s="125">
        <v>22</v>
      </c>
      <c r="D76" s="125">
        <v>2510</v>
      </c>
      <c r="E76" s="128">
        <v>876.5</v>
      </c>
    </row>
    <row r="77" spans="1:5" x14ac:dyDescent="0.25">
      <c r="A77" s="381"/>
      <c r="B77" s="118" t="s">
        <v>981</v>
      </c>
      <c r="C77" s="125">
        <v>56</v>
      </c>
      <c r="D77" s="125">
        <v>5087</v>
      </c>
      <c r="E77" s="128">
        <v>1100.8</v>
      </c>
    </row>
    <row r="78" spans="1:5" x14ac:dyDescent="0.25">
      <c r="A78" s="381"/>
      <c r="B78" s="118" t="s">
        <v>982</v>
      </c>
      <c r="C78" s="125">
        <v>213</v>
      </c>
      <c r="D78" s="125">
        <v>8574</v>
      </c>
      <c r="E78" s="128">
        <v>2484.3000000000002</v>
      </c>
    </row>
    <row r="79" spans="1:5" x14ac:dyDescent="0.25">
      <c r="A79" s="382"/>
      <c r="B79" s="118" t="s">
        <v>983</v>
      </c>
      <c r="C79" s="125">
        <v>94</v>
      </c>
      <c r="D79" s="125">
        <v>7980</v>
      </c>
      <c r="E79" s="128">
        <v>1177.9000000000001</v>
      </c>
    </row>
    <row r="80" spans="1:5" x14ac:dyDescent="0.25">
      <c r="A80" s="377" t="s">
        <v>55</v>
      </c>
      <c r="B80" s="119" t="s">
        <v>984</v>
      </c>
      <c r="C80" s="124">
        <v>33</v>
      </c>
      <c r="D80" s="124">
        <v>2743</v>
      </c>
      <c r="E80" s="129">
        <v>1203.0999999999999</v>
      </c>
    </row>
    <row r="81" spans="1:5" x14ac:dyDescent="0.25">
      <c r="A81" s="379"/>
      <c r="B81" s="119" t="s">
        <v>985</v>
      </c>
      <c r="C81" s="124">
        <v>120</v>
      </c>
      <c r="D81" s="124">
        <v>9467</v>
      </c>
      <c r="E81" s="129">
        <v>1267.5999999999999</v>
      </c>
    </row>
    <row r="82" spans="1:5" x14ac:dyDescent="0.25">
      <c r="A82" s="122" t="s">
        <v>56</v>
      </c>
      <c r="B82" s="118" t="s">
        <v>986</v>
      </c>
      <c r="C82" s="125">
        <v>319</v>
      </c>
      <c r="D82" s="125">
        <v>27217</v>
      </c>
      <c r="E82" s="128">
        <v>1172.0999999999999</v>
      </c>
    </row>
    <row r="83" spans="1:5" x14ac:dyDescent="0.25">
      <c r="A83" s="377" t="s">
        <v>57</v>
      </c>
      <c r="B83" s="119" t="s">
        <v>987</v>
      </c>
      <c r="C83" s="124">
        <v>151</v>
      </c>
      <c r="D83" s="124">
        <v>16330</v>
      </c>
      <c r="E83" s="129">
        <v>924.7</v>
      </c>
    </row>
    <row r="84" spans="1:5" x14ac:dyDescent="0.25">
      <c r="A84" s="379"/>
      <c r="B84" s="119" t="s">
        <v>988</v>
      </c>
      <c r="C84" s="124">
        <v>17</v>
      </c>
      <c r="D84" s="124">
        <v>3497</v>
      </c>
      <c r="E84" s="129">
        <v>486.1</v>
      </c>
    </row>
    <row r="85" spans="1:5" x14ac:dyDescent="0.25">
      <c r="A85" s="380" t="s">
        <v>58</v>
      </c>
      <c r="B85" s="118" t="s">
        <v>989</v>
      </c>
      <c r="C85" s="125">
        <v>131</v>
      </c>
      <c r="D85" s="125">
        <v>7797</v>
      </c>
      <c r="E85" s="128">
        <v>1680.1</v>
      </c>
    </row>
    <row r="86" spans="1:5" x14ac:dyDescent="0.25">
      <c r="A86" s="381"/>
      <c r="B86" s="118" t="s">
        <v>990</v>
      </c>
      <c r="C86" s="125">
        <v>580</v>
      </c>
      <c r="D86" s="125">
        <v>66014</v>
      </c>
      <c r="E86" s="128">
        <v>878.6</v>
      </c>
    </row>
    <row r="87" spans="1:5" x14ac:dyDescent="0.25">
      <c r="A87" s="381"/>
      <c r="B87" s="118" t="s">
        <v>991</v>
      </c>
      <c r="C87" s="125">
        <v>10</v>
      </c>
      <c r="D87" s="125">
        <v>3356</v>
      </c>
      <c r="E87" s="128">
        <v>298</v>
      </c>
    </row>
    <row r="88" spans="1:5" x14ac:dyDescent="0.25">
      <c r="A88" s="381"/>
      <c r="B88" s="118" t="s">
        <v>992</v>
      </c>
      <c r="C88" s="125">
        <v>16</v>
      </c>
      <c r="D88" s="125">
        <v>3356</v>
      </c>
      <c r="E88" s="128">
        <v>476.8</v>
      </c>
    </row>
    <row r="89" spans="1:5" x14ac:dyDescent="0.25">
      <c r="A89" s="381"/>
      <c r="B89" s="118" t="s">
        <v>993</v>
      </c>
      <c r="C89" s="125">
        <v>13</v>
      </c>
      <c r="D89" s="125">
        <v>2811</v>
      </c>
      <c r="E89" s="128">
        <v>462.5</v>
      </c>
    </row>
    <row r="90" spans="1:5" x14ac:dyDescent="0.25">
      <c r="A90" s="382"/>
      <c r="B90" s="118" t="s">
        <v>994</v>
      </c>
      <c r="C90" s="125">
        <v>33</v>
      </c>
      <c r="D90" s="125">
        <v>7431</v>
      </c>
      <c r="E90" s="128">
        <v>444.1</v>
      </c>
    </row>
    <row r="91" spans="1:5" x14ac:dyDescent="0.25">
      <c r="A91" s="377" t="s">
        <v>59</v>
      </c>
      <c r="B91" s="119" t="s">
        <v>995</v>
      </c>
      <c r="C91" s="124">
        <v>15</v>
      </c>
      <c r="D91" s="124">
        <v>2799</v>
      </c>
      <c r="E91" s="129">
        <v>535.9</v>
      </c>
    </row>
    <row r="92" spans="1:5" x14ac:dyDescent="0.25">
      <c r="A92" s="378"/>
      <c r="B92" s="119" t="s">
        <v>996</v>
      </c>
      <c r="C92" s="124">
        <v>542</v>
      </c>
      <c r="D92" s="124">
        <v>44303</v>
      </c>
      <c r="E92" s="129">
        <v>1223.4000000000001</v>
      </c>
    </row>
    <row r="93" spans="1:5" x14ac:dyDescent="0.25">
      <c r="A93" s="378"/>
      <c r="B93" s="119" t="s">
        <v>997</v>
      </c>
      <c r="C93" s="124">
        <v>16</v>
      </c>
      <c r="D93" s="124">
        <v>3899</v>
      </c>
      <c r="E93" s="129">
        <v>410.4</v>
      </c>
    </row>
    <row r="94" spans="1:5" x14ac:dyDescent="0.25">
      <c r="A94" s="378"/>
      <c r="B94" s="119" t="s">
        <v>998</v>
      </c>
      <c r="C94" s="124">
        <v>13</v>
      </c>
      <c r="D94" s="124">
        <v>2691</v>
      </c>
      <c r="E94" s="129">
        <v>483.1</v>
      </c>
    </row>
    <row r="95" spans="1:5" x14ac:dyDescent="0.25">
      <c r="A95" s="378"/>
      <c r="B95" s="119" t="s">
        <v>999</v>
      </c>
      <c r="C95" s="124">
        <v>46</v>
      </c>
      <c r="D95" s="124">
        <v>5206</v>
      </c>
      <c r="E95" s="129">
        <v>883.6</v>
      </c>
    </row>
    <row r="96" spans="1:5" x14ac:dyDescent="0.25">
      <c r="A96" s="378"/>
      <c r="B96" s="119" t="s">
        <v>1000</v>
      </c>
      <c r="C96" s="124">
        <v>109</v>
      </c>
      <c r="D96" s="124">
        <v>7817</v>
      </c>
      <c r="E96" s="129">
        <v>1394.4</v>
      </c>
    </row>
    <row r="97" spans="1:5" x14ac:dyDescent="0.25">
      <c r="A97" s="378"/>
      <c r="B97" s="119" t="s">
        <v>1001</v>
      </c>
      <c r="C97" s="124">
        <v>17</v>
      </c>
      <c r="D97" s="124">
        <v>4573</v>
      </c>
      <c r="E97" s="129">
        <v>371.7</v>
      </c>
    </row>
    <row r="98" spans="1:5" x14ac:dyDescent="0.25">
      <c r="A98" s="379"/>
      <c r="B98" s="119" t="s">
        <v>983</v>
      </c>
      <c r="C98" s="124">
        <v>28</v>
      </c>
      <c r="D98" s="124">
        <v>3483</v>
      </c>
      <c r="E98" s="129">
        <v>803.9</v>
      </c>
    </row>
    <row r="99" spans="1:5" x14ac:dyDescent="0.25">
      <c r="A99" s="380" t="s">
        <v>60</v>
      </c>
      <c r="B99" s="118" t="s">
        <v>1002</v>
      </c>
      <c r="C99" s="125">
        <v>27</v>
      </c>
      <c r="D99" s="125">
        <v>3237</v>
      </c>
      <c r="E99" s="128">
        <v>834.1</v>
      </c>
    </row>
    <row r="100" spans="1:5" x14ac:dyDescent="0.25">
      <c r="A100" s="381"/>
      <c r="B100" s="118" t="s">
        <v>1003</v>
      </c>
      <c r="C100" s="125">
        <v>50</v>
      </c>
      <c r="D100" s="125">
        <v>3769</v>
      </c>
      <c r="E100" s="128">
        <v>1326.6</v>
      </c>
    </row>
    <row r="101" spans="1:5" x14ac:dyDescent="0.25">
      <c r="A101" s="382"/>
      <c r="B101" s="118" t="s">
        <v>1004</v>
      </c>
      <c r="C101" s="125">
        <v>74</v>
      </c>
      <c r="D101" s="125">
        <v>12569</v>
      </c>
      <c r="E101" s="128">
        <v>588.79999999999995</v>
      </c>
    </row>
    <row r="102" spans="1:5" x14ac:dyDescent="0.25">
      <c r="A102" s="377" t="s">
        <v>61</v>
      </c>
      <c r="B102" s="119" t="s">
        <v>1005</v>
      </c>
      <c r="C102" s="124">
        <v>34</v>
      </c>
      <c r="D102" s="124">
        <v>3198</v>
      </c>
      <c r="E102" s="129">
        <v>1063.2</v>
      </c>
    </row>
    <row r="103" spans="1:5" x14ac:dyDescent="0.25">
      <c r="A103" s="379"/>
      <c r="B103" s="119" t="s">
        <v>1006</v>
      </c>
      <c r="C103" s="124">
        <v>148</v>
      </c>
      <c r="D103" s="124">
        <v>10710</v>
      </c>
      <c r="E103" s="129">
        <v>1381.9</v>
      </c>
    </row>
    <row r="104" spans="1:5" x14ac:dyDescent="0.25">
      <c r="A104" s="122" t="s">
        <v>62</v>
      </c>
      <c r="B104" s="118" t="s">
        <v>1007</v>
      </c>
      <c r="C104" s="125">
        <v>78</v>
      </c>
      <c r="D104" s="125">
        <v>5515</v>
      </c>
      <c r="E104" s="128">
        <v>1414.3</v>
      </c>
    </row>
    <row r="105" spans="1:5" x14ac:dyDescent="0.25">
      <c r="A105" s="121" t="s">
        <v>63</v>
      </c>
      <c r="B105" s="119" t="s">
        <v>1008</v>
      </c>
      <c r="C105" s="124">
        <v>55</v>
      </c>
      <c r="D105" s="124">
        <v>4711</v>
      </c>
      <c r="E105" s="129">
        <v>1167.5</v>
      </c>
    </row>
    <row r="106" spans="1:5" x14ac:dyDescent="0.25">
      <c r="A106" s="380" t="s">
        <v>64</v>
      </c>
      <c r="B106" s="118" t="s">
        <v>1009</v>
      </c>
      <c r="C106" s="125">
        <v>66</v>
      </c>
      <c r="D106" s="125">
        <v>3595</v>
      </c>
      <c r="E106" s="128">
        <v>1835.9</v>
      </c>
    </row>
    <row r="107" spans="1:5" x14ac:dyDescent="0.25">
      <c r="A107" s="382"/>
      <c r="B107" s="118" t="s">
        <v>1010</v>
      </c>
      <c r="C107" s="125">
        <v>21</v>
      </c>
      <c r="D107" s="125">
        <v>2885</v>
      </c>
      <c r="E107" s="128">
        <v>727.9</v>
      </c>
    </row>
    <row r="108" spans="1:5" x14ac:dyDescent="0.25">
      <c r="A108" s="377" t="s">
        <v>65</v>
      </c>
      <c r="B108" s="119" t="s">
        <v>1011</v>
      </c>
      <c r="C108" s="124">
        <v>148</v>
      </c>
      <c r="D108" s="124">
        <v>12437</v>
      </c>
      <c r="E108" s="129">
        <v>1190</v>
      </c>
    </row>
    <row r="109" spans="1:5" x14ac:dyDescent="0.25">
      <c r="A109" s="378"/>
      <c r="B109" s="119" t="s">
        <v>1012</v>
      </c>
      <c r="C109" s="124">
        <v>31</v>
      </c>
      <c r="D109" s="124">
        <v>4891</v>
      </c>
      <c r="E109" s="129">
        <v>633.79999999999995</v>
      </c>
    </row>
    <row r="110" spans="1:5" x14ac:dyDescent="0.25">
      <c r="A110" s="378"/>
      <c r="B110" s="119" t="s">
        <v>1013</v>
      </c>
      <c r="C110" s="124">
        <v>122</v>
      </c>
      <c r="D110" s="124">
        <v>7989</v>
      </c>
      <c r="E110" s="129">
        <v>1527.1</v>
      </c>
    </row>
    <row r="111" spans="1:5" x14ac:dyDescent="0.25">
      <c r="A111" s="378"/>
      <c r="B111" s="119" t="s">
        <v>1014</v>
      </c>
      <c r="C111" s="124">
        <v>32</v>
      </c>
      <c r="D111" s="124">
        <v>3021</v>
      </c>
      <c r="E111" s="129">
        <v>1059.3</v>
      </c>
    </row>
    <row r="112" spans="1:5" x14ac:dyDescent="0.25">
      <c r="A112" s="378"/>
      <c r="B112" s="119" t="s">
        <v>1015</v>
      </c>
      <c r="C112" s="124">
        <v>24</v>
      </c>
      <c r="D112" s="124">
        <v>3674</v>
      </c>
      <c r="E112" s="129">
        <v>653.20000000000005</v>
      </c>
    </row>
    <row r="113" spans="1:5" x14ac:dyDescent="0.25">
      <c r="A113" s="378"/>
      <c r="B113" s="119" t="s">
        <v>1016</v>
      </c>
      <c r="C113" s="124">
        <v>56</v>
      </c>
      <c r="D113" s="124">
        <v>6022</v>
      </c>
      <c r="E113" s="129">
        <v>929.9</v>
      </c>
    </row>
    <row r="114" spans="1:5" x14ac:dyDescent="0.25">
      <c r="A114" s="378"/>
      <c r="B114" s="119" t="s">
        <v>1017</v>
      </c>
      <c r="C114" s="124">
        <v>22</v>
      </c>
      <c r="D114" s="124">
        <v>3132</v>
      </c>
      <c r="E114" s="129">
        <v>702.4</v>
      </c>
    </row>
    <row r="115" spans="1:5" x14ac:dyDescent="0.25">
      <c r="A115" s="378"/>
      <c r="B115" s="119" t="s">
        <v>1018</v>
      </c>
      <c r="C115" s="124">
        <v>23</v>
      </c>
      <c r="D115" s="124">
        <v>3363</v>
      </c>
      <c r="E115" s="129">
        <v>683.9</v>
      </c>
    </row>
    <row r="116" spans="1:5" x14ac:dyDescent="0.25">
      <c r="A116" s="378"/>
      <c r="B116" s="119" t="s">
        <v>982</v>
      </c>
      <c r="C116" s="124">
        <v>108</v>
      </c>
      <c r="D116" s="124">
        <v>15378</v>
      </c>
      <c r="E116" s="129">
        <v>702.3</v>
      </c>
    </row>
    <row r="117" spans="1:5" x14ac:dyDescent="0.25">
      <c r="A117" s="379"/>
      <c r="B117" s="119" t="s">
        <v>1019</v>
      </c>
      <c r="C117" s="124">
        <v>5</v>
      </c>
      <c r="D117" s="124">
        <v>2812</v>
      </c>
      <c r="E117" s="129">
        <v>177.8</v>
      </c>
    </row>
    <row r="118" spans="1:5" x14ac:dyDescent="0.25">
      <c r="A118" s="380" t="s">
        <v>66</v>
      </c>
      <c r="B118" s="118" t="s">
        <v>1020</v>
      </c>
      <c r="C118" s="125">
        <v>51</v>
      </c>
      <c r="D118" s="125">
        <v>4496</v>
      </c>
      <c r="E118" s="128">
        <v>1134.3</v>
      </c>
    </row>
    <row r="119" spans="1:5" x14ac:dyDescent="0.25">
      <c r="A119" s="382"/>
      <c r="B119" s="118" t="s">
        <v>1021</v>
      </c>
      <c r="C119" s="125">
        <v>19</v>
      </c>
      <c r="D119" s="125">
        <v>2611</v>
      </c>
      <c r="E119" s="128">
        <v>727.7</v>
      </c>
    </row>
    <row r="120" spans="1:5" x14ac:dyDescent="0.25">
      <c r="A120" s="377" t="s">
        <v>67</v>
      </c>
      <c r="B120" s="119" t="s">
        <v>1022</v>
      </c>
      <c r="C120" s="124">
        <v>43</v>
      </c>
      <c r="D120" s="124">
        <v>5126</v>
      </c>
      <c r="E120" s="129">
        <v>838.9</v>
      </c>
    </row>
    <row r="121" spans="1:5" x14ac:dyDescent="0.25">
      <c r="A121" s="378"/>
      <c r="B121" s="119" t="s">
        <v>1023</v>
      </c>
      <c r="C121" s="124">
        <v>987</v>
      </c>
      <c r="D121" s="124">
        <v>99841</v>
      </c>
      <c r="E121" s="129">
        <v>988.6</v>
      </c>
    </row>
    <row r="122" spans="1:5" x14ac:dyDescent="0.25">
      <c r="A122" s="378"/>
      <c r="B122" s="119" t="s">
        <v>1024</v>
      </c>
      <c r="C122" s="124">
        <v>15</v>
      </c>
      <c r="D122" s="124">
        <v>3006</v>
      </c>
      <c r="E122" s="129">
        <v>499</v>
      </c>
    </row>
    <row r="123" spans="1:5" x14ac:dyDescent="0.25">
      <c r="A123" s="378"/>
      <c r="B123" s="119" t="s">
        <v>1025</v>
      </c>
      <c r="C123" s="124">
        <v>186</v>
      </c>
      <c r="D123" s="124">
        <v>21599</v>
      </c>
      <c r="E123" s="129">
        <v>861.2</v>
      </c>
    </row>
    <row r="124" spans="1:5" x14ac:dyDescent="0.25">
      <c r="A124" s="378"/>
      <c r="B124" s="119" t="s">
        <v>1026</v>
      </c>
      <c r="C124" s="124">
        <v>21</v>
      </c>
      <c r="D124" s="124">
        <v>3207</v>
      </c>
      <c r="E124" s="129">
        <v>654.79999999999995</v>
      </c>
    </row>
    <row r="125" spans="1:5" x14ac:dyDescent="0.25">
      <c r="A125" s="378"/>
      <c r="B125" s="119" t="s">
        <v>1027</v>
      </c>
      <c r="C125" s="124">
        <v>97</v>
      </c>
      <c r="D125" s="124">
        <v>14730</v>
      </c>
      <c r="E125" s="129">
        <v>658.5</v>
      </c>
    </row>
    <row r="126" spans="1:5" x14ac:dyDescent="0.25">
      <c r="A126" s="378"/>
      <c r="B126" s="119" t="s">
        <v>1028</v>
      </c>
      <c r="C126" s="124">
        <v>40</v>
      </c>
      <c r="D126" s="124">
        <v>8805</v>
      </c>
      <c r="E126" s="129">
        <v>454.3</v>
      </c>
    </row>
    <row r="127" spans="1:5" x14ac:dyDescent="0.25">
      <c r="A127" s="378"/>
      <c r="B127" s="119" t="s">
        <v>1029</v>
      </c>
      <c r="C127" s="124">
        <v>66</v>
      </c>
      <c r="D127" s="124">
        <v>6141</v>
      </c>
      <c r="E127" s="129">
        <v>1074.7</v>
      </c>
    </row>
    <row r="128" spans="1:5" x14ac:dyDescent="0.25">
      <c r="A128" s="379"/>
      <c r="B128" s="119" t="s">
        <v>1030</v>
      </c>
      <c r="C128" s="124">
        <v>15</v>
      </c>
      <c r="D128" s="124">
        <v>3377</v>
      </c>
      <c r="E128" s="129">
        <v>444.2</v>
      </c>
    </row>
    <row r="129" spans="1:5" x14ac:dyDescent="0.25">
      <c r="A129" s="380" t="s">
        <v>68</v>
      </c>
      <c r="B129" s="118" t="s">
        <v>1031</v>
      </c>
      <c r="C129" s="125">
        <v>43</v>
      </c>
      <c r="D129" s="125">
        <v>3113</v>
      </c>
      <c r="E129" s="128">
        <v>1381.3</v>
      </c>
    </row>
    <row r="130" spans="1:5" x14ac:dyDescent="0.25">
      <c r="A130" s="381"/>
      <c r="B130" s="118" t="s">
        <v>1032</v>
      </c>
      <c r="C130" s="125">
        <v>47</v>
      </c>
      <c r="D130" s="125">
        <v>2888</v>
      </c>
      <c r="E130" s="128">
        <v>1627.4</v>
      </c>
    </row>
    <row r="131" spans="1:5" x14ac:dyDescent="0.25">
      <c r="A131" s="382"/>
      <c r="B131" s="118" t="s">
        <v>1033</v>
      </c>
      <c r="C131" s="125">
        <v>23</v>
      </c>
      <c r="D131" s="125">
        <v>2612</v>
      </c>
      <c r="E131" s="128">
        <v>880.6</v>
      </c>
    </row>
    <row r="132" spans="1:5" x14ac:dyDescent="0.25">
      <c r="A132" s="377" t="s">
        <v>69</v>
      </c>
      <c r="B132" s="119" t="s">
        <v>1034</v>
      </c>
      <c r="C132" s="124">
        <v>31</v>
      </c>
      <c r="D132" s="124">
        <v>4316</v>
      </c>
      <c r="E132" s="129">
        <v>718.3</v>
      </c>
    </row>
    <row r="133" spans="1:5" x14ac:dyDescent="0.25">
      <c r="A133" s="378"/>
      <c r="B133" s="119" t="s">
        <v>1035</v>
      </c>
      <c r="C133" s="124">
        <v>19</v>
      </c>
      <c r="D133" s="124">
        <v>4216</v>
      </c>
      <c r="E133" s="129">
        <v>450.7</v>
      </c>
    </row>
    <row r="134" spans="1:5" x14ac:dyDescent="0.25">
      <c r="A134" s="378"/>
      <c r="B134" s="119" t="s">
        <v>1036</v>
      </c>
      <c r="C134" s="124">
        <v>64</v>
      </c>
      <c r="D134" s="124">
        <v>10204</v>
      </c>
      <c r="E134" s="129">
        <v>627.20000000000005</v>
      </c>
    </row>
    <row r="135" spans="1:5" x14ac:dyDescent="0.25">
      <c r="A135" s="378"/>
      <c r="B135" s="119" t="s">
        <v>1037</v>
      </c>
      <c r="C135" s="124">
        <v>564</v>
      </c>
      <c r="D135" s="124">
        <v>52197</v>
      </c>
      <c r="E135" s="129">
        <v>1080.5</v>
      </c>
    </row>
    <row r="136" spans="1:5" x14ac:dyDescent="0.25">
      <c r="A136" s="378"/>
      <c r="B136" s="119" t="s">
        <v>1038</v>
      </c>
      <c r="C136" s="124">
        <v>158</v>
      </c>
      <c r="D136" s="124">
        <v>18988</v>
      </c>
      <c r="E136" s="129">
        <v>832.1</v>
      </c>
    </row>
    <row r="137" spans="1:5" x14ac:dyDescent="0.25">
      <c r="A137" s="378"/>
      <c r="B137" s="119" t="s">
        <v>1039</v>
      </c>
      <c r="C137" s="124">
        <v>28</v>
      </c>
      <c r="D137" s="124">
        <v>5816</v>
      </c>
      <c r="E137" s="129">
        <v>481.4</v>
      </c>
    </row>
    <row r="138" spans="1:5" x14ac:dyDescent="0.25">
      <c r="A138" s="378"/>
      <c r="B138" s="119" t="s">
        <v>1040</v>
      </c>
      <c r="C138" s="124">
        <v>23</v>
      </c>
      <c r="D138" s="124">
        <v>4750</v>
      </c>
      <c r="E138" s="129">
        <v>484.2</v>
      </c>
    </row>
    <row r="139" spans="1:5" x14ac:dyDescent="0.25">
      <c r="A139" s="379"/>
      <c r="B139" s="119" t="s">
        <v>1041</v>
      </c>
      <c r="C139" s="124">
        <v>64</v>
      </c>
      <c r="D139" s="124">
        <v>5045</v>
      </c>
      <c r="E139" s="129">
        <v>1268.5999999999999</v>
      </c>
    </row>
    <row r="140" spans="1:5" x14ac:dyDescent="0.25">
      <c r="A140" s="122" t="s">
        <v>70</v>
      </c>
      <c r="B140" s="118" t="s">
        <v>1042</v>
      </c>
      <c r="C140" s="125">
        <v>94</v>
      </c>
      <c r="D140" s="125">
        <v>8306</v>
      </c>
      <c r="E140" s="128">
        <v>1131.7</v>
      </c>
    </row>
    <row r="141" spans="1:5" x14ac:dyDescent="0.25">
      <c r="A141" s="377" t="s">
        <v>71</v>
      </c>
      <c r="B141" s="119" t="s">
        <v>1043</v>
      </c>
      <c r="C141" s="124">
        <v>146</v>
      </c>
      <c r="D141" s="124">
        <v>9724</v>
      </c>
      <c r="E141" s="129">
        <v>1501.4</v>
      </c>
    </row>
    <row r="142" spans="1:5" x14ac:dyDescent="0.25">
      <c r="A142" s="378"/>
      <c r="B142" s="119" t="s">
        <v>1044</v>
      </c>
      <c r="C142" s="124">
        <v>18</v>
      </c>
      <c r="D142" s="124">
        <v>3040</v>
      </c>
      <c r="E142" s="129">
        <v>592.1</v>
      </c>
    </row>
    <row r="143" spans="1:5" x14ac:dyDescent="0.25">
      <c r="A143" s="379"/>
      <c r="B143" s="119" t="s">
        <v>1045</v>
      </c>
      <c r="C143" s="124">
        <v>72</v>
      </c>
      <c r="D143" s="124">
        <v>3322</v>
      </c>
      <c r="E143" s="129">
        <v>2167.4</v>
      </c>
    </row>
    <row r="144" spans="1:5" x14ac:dyDescent="0.25">
      <c r="A144" s="380" t="s">
        <v>72</v>
      </c>
      <c r="B144" s="118" t="s">
        <v>1046</v>
      </c>
      <c r="C144" s="125">
        <v>36</v>
      </c>
      <c r="D144" s="125">
        <v>3582</v>
      </c>
      <c r="E144" s="128">
        <v>1005</v>
      </c>
    </row>
    <row r="145" spans="1:5" x14ac:dyDescent="0.25">
      <c r="A145" s="381"/>
      <c r="B145" s="118" t="s">
        <v>1047</v>
      </c>
      <c r="C145" s="125">
        <v>476</v>
      </c>
      <c r="D145" s="125">
        <v>33772</v>
      </c>
      <c r="E145" s="128">
        <v>1409.5</v>
      </c>
    </row>
    <row r="146" spans="1:5" x14ac:dyDescent="0.25">
      <c r="A146" s="382"/>
      <c r="B146" s="118" t="s">
        <v>1048</v>
      </c>
      <c r="C146" s="125">
        <v>152</v>
      </c>
      <c r="D146" s="125">
        <v>11446</v>
      </c>
      <c r="E146" s="128">
        <v>1328</v>
      </c>
    </row>
    <row r="147" spans="1:5" x14ac:dyDescent="0.25">
      <c r="A147" s="377" t="s">
        <v>73</v>
      </c>
      <c r="B147" s="119" t="s">
        <v>1049</v>
      </c>
      <c r="C147" s="124">
        <v>54</v>
      </c>
      <c r="D147" s="124">
        <v>7826</v>
      </c>
      <c r="E147" s="129">
        <v>690</v>
      </c>
    </row>
    <row r="148" spans="1:5" x14ac:dyDescent="0.25">
      <c r="A148" s="378"/>
      <c r="B148" s="119" t="s">
        <v>1050</v>
      </c>
      <c r="C148" s="124">
        <v>11</v>
      </c>
      <c r="D148" s="124">
        <v>2570</v>
      </c>
      <c r="E148" s="129">
        <v>428</v>
      </c>
    </row>
    <row r="149" spans="1:5" x14ac:dyDescent="0.25">
      <c r="A149" s="378"/>
      <c r="B149" s="119" t="s">
        <v>1051</v>
      </c>
      <c r="C149" s="124">
        <v>54</v>
      </c>
      <c r="D149" s="124">
        <v>4007</v>
      </c>
      <c r="E149" s="129">
        <v>1347.6</v>
      </c>
    </row>
    <row r="150" spans="1:5" x14ac:dyDescent="0.25">
      <c r="A150" s="378"/>
      <c r="B150" s="119" t="s">
        <v>1052</v>
      </c>
      <c r="C150" s="124">
        <v>48</v>
      </c>
      <c r="D150" s="124">
        <v>6981</v>
      </c>
      <c r="E150" s="129">
        <v>687.6</v>
      </c>
    </row>
    <row r="151" spans="1:5" x14ac:dyDescent="0.25">
      <c r="A151" s="378"/>
      <c r="B151" s="119" t="s">
        <v>1053</v>
      </c>
      <c r="C151" s="124">
        <v>65</v>
      </c>
      <c r="D151" s="124">
        <v>5349</v>
      </c>
      <c r="E151" s="129">
        <v>1215.2</v>
      </c>
    </row>
    <row r="152" spans="1:5" x14ac:dyDescent="0.25">
      <c r="A152" s="378"/>
      <c r="B152" s="119" t="s">
        <v>1054</v>
      </c>
      <c r="C152" s="124">
        <v>21</v>
      </c>
      <c r="D152" s="124">
        <v>2585</v>
      </c>
      <c r="E152" s="129">
        <v>812.4</v>
      </c>
    </row>
    <row r="153" spans="1:5" x14ac:dyDescent="0.25">
      <c r="A153" s="378"/>
      <c r="B153" s="119" t="s">
        <v>1055</v>
      </c>
      <c r="C153" s="124">
        <v>472</v>
      </c>
      <c r="D153" s="124">
        <v>39090</v>
      </c>
      <c r="E153" s="129">
        <v>1207.5</v>
      </c>
    </row>
    <row r="154" spans="1:5" x14ac:dyDescent="0.25">
      <c r="A154" s="379"/>
      <c r="B154" s="119" t="s">
        <v>1056</v>
      </c>
      <c r="C154" s="124">
        <v>141</v>
      </c>
      <c r="D154" s="124">
        <v>15630</v>
      </c>
      <c r="E154" s="129">
        <v>902.1</v>
      </c>
    </row>
    <row r="155" spans="1:5" x14ac:dyDescent="0.25">
      <c r="A155" s="380" t="s">
        <v>74</v>
      </c>
      <c r="B155" s="118" t="s">
        <v>1057</v>
      </c>
      <c r="C155" s="125">
        <v>173</v>
      </c>
      <c r="D155" s="125">
        <v>10782</v>
      </c>
      <c r="E155" s="128">
        <v>1604.5</v>
      </c>
    </row>
    <row r="156" spans="1:5" x14ac:dyDescent="0.25">
      <c r="A156" s="381"/>
      <c r="B156" s="118" t="s">
        <v>1058</v>
      </c>
      <c r="C156" s="125">
        <v>83</v>
      </c>
      <c r="D156" s="125">
        <v>3412</v>
      </c>
      <c r="E156" s="128">
        <v>2432.6</v>
      </c>
    </row>
    <row r="157" spans="1:5" x14ac:dyDescent="0.25">
      <c r="A157" s="381"/>
      <c r="B157" s="118" t="s">
        <v>1059</v>
      </c>
      <c r="C157" s="125">
        <v>33</v>
      </c>
      <c r="D157" s="125">
        <v>4158</v>
      </c>
      <c r="E157" s="128">
        <v>793.7</v>
      </c>
    </row>
    <row r="158" spans="1:5" x14ac:dyDescent="0.25">
      <c r="A158" s="382"/>
      <c r="B158" s="118" t="s">
        <v>1060</v>
      </c>
      <c r="C158" s="125">
        <v>24</v>
      </c>
      <c r="D158" s="125">
        <v>3093</v>
      </c>
      <c r="E158" s="128">
        <v>775.9</v>
      </c>
    </row>
    <row r="159" spans="1:5" x14ac:dyDescent="0.25">
      <c r="A159" s="121" t="s">
        <v>75</v>
      </c>
      <c r="B159" s="119" t="s">
        <v>1061</v>
      </c>
      <c r="C159" s="124">
        <v>41</v>
      </c>
      <c r="D159" s="124">
        <v>4265</v>
      </c>
      <c r="E159" s="129">
        <v>961.3</v>
      </c>
    </row>
    <row r="160" spans="1:5" x14ac:dyDescent="0.25">
      <c r="A160" s="380" t="s">
        <v>76</v>
      </c>
      <c r="B160" s="118" t="s">
        <v>1062</v>
      </c>
      <c r="C160" s="125">
        <v>44</v>
      </c>
      <c r="D160" s="125">
        <v>4214</v>
      </c>
      <c r="E160" s="128">
        <v>1044.0999999999999</v>
      </c>
    </row>
    <row r="161" spans="1:5" x14ac:dyDescent="0.25">
      <c r="A161" s="381"/>
      <c r="B161" s="118" t="s">
        <v>1063</v>
      </c>
      <c r="C161" s="125">
        <v>115</v>
      </c>
      <c r="D161" s="125">
        <v>12246</v>
      </c>
      <c r="E161" s="128">
        <v>939.1</v>
      </c>
    </row>
    <row r="162" spans="1:5" x14ac:dyDescent="0.25">
      <c r="A162" s="381"/>
      <c r="B162" s="118" t="s">
        <v>1064</v>
      </c>
      <c r="C162" s="125">
        <v>231</v>
      </c>
      <c r="D162" s="125">
        <v>18071</v>
      </c>
      <c r="E162" s="128">
        <v>1278.3</v>
      </c>
    </row>
    <row r="163" spans="1:5" x14ac:dyDescent="0.25">
      <c r="A163" s="381"/>
      <c r="B163" s="118" t="s">
        <v>1065</v>
      </c>
      <c r="C163" s="125">
        <v>52</v>
      </c>
      <c r="D163" s="125">
        <v>6571</v>
      </c>
      <c r="E163" s="128">
        <v>791.4</v>
      </c>
    </row>
    <row r="164" spans="1:5" x14ac:dyDescent="0.25">
      <c r="A164" s="381"/>
      <c r="B164" s="118" t="s">
        <v>1066</v>
      </c>
      <c r="C164" s="125">
        <v>334</v>
      </c>
      <c r="D164" s="125">
        <v>35996</v>
      </c>
      <c r="E164" s="128">
        <v>927.9</v>
      </c>
    </row>
    <row r="165" spans="1:5" x14ac:dyDescent="0.25">
      <c r="A165" s="381"/>
      <c r="B165" s="118" t="s">
        <v>1067</v>
      </c>
      <c r="C165" s="125">
        <v>150</v>
      </c>
      <c r="D165" s="125">
        <v>12483</v>
      </c>
      <c r="E165" s="128">
        <v>1201.5999999999999</v>
      </c>
    </row>
    <row r="166" spans="1:5" x14ac:dyDescent="0.25">
      <c r="A166" s="381"/>
      <c r="B166" s="118" t="s">
        <v>1068</v>
      </c>
      <c r="C166" s="125">
        <v>178</v>
      </c>
      <c r="D166" s="125">
        <v>14366</v>
      </c>
      <c r="E166" s="128">
        <v>1239</v>
      </c>
    </row>
    <row r="167" spans="1:5" x14ac:dyDescent="0.25">
      <c r="A167" s="381"/>
      <c r="B167" s="118" t="s">
        <v>1069</v>
      </c>
      <c r="C167" s="125">
        <v>480</v>
      </c>
      <c r="D167" s="125">
        <v>36968</v>
      </c>
      <c r="E167" s="128">
        <v>1298.4000000000001</v>
      </c>
    </row>
    <row r="168" spans="1:5" x14ac:dyDescent="0.25">
      <c r="A168" s="381"/>
      <c r="B168" s="118" t="s">
        <v>1070</v>
      </c>
      <c r="C168" s="125">
        <v>88</v>
      </c>
      <c r="D168" s="125">
        <v>7593</v>
      </c>
      <c r="E168" s="128">
        <v>1159</v>
      </c>
    </row>
    <row r="169" spans="1:5" x14ac:dyDescent="0.25">
      <c r="A169" s="381"/>
      <c r="B169" s="118" t="s">
        <v>1071</v>
      </c>
      <c r="C169" s="125">
        <v>4829</v>
      </c>
      <c r="D169" s="125">
        <v>590547</v>
      </c>
      <c r="E169" s="128">
        <v>817.7</v>
      </c>
    </row>
    <row r="170" spans="1:5" x14ac:dyDescent="0.25">
      <c r="A170" s="381"/>
      <c r="B170" s="118" t="s">
        <v>1072</v>
      </c>
      <c r="C170" s="125">
        <v>309</v>
      </c>
      <c r="D170" s="125">
        <v>35830</v>
      </c>
      <c r="E170" s="128">
        <v>862.4</v>
      </c>
    </row>
    <row r="171" spans="1:5" x14ac:dyDescent="0.25">
      <c r="A171" s="381"/>
      <c r="B171" s="118" t="s">
        <v>1073</v>
      </c>
      <c r="C171" s="125">
        <v>79</v>
      </c>
      <c r="D171" s="125">
        <v>13479</v>
      </c>
      <c r="E171" s="128">
        <v>586.1</v>
      </c>
    </row>
    <row r="172" spans="1:5" x14ac:dyDescent="0.25">
      <c r="A172" s="381"/>
      <c r="B172" s="118" t="s">
        <v>1074</v>
      </c>
      <c r="C172" s="125">
        <v>253</v>
      </c>
      <c r="D172" s="125">
        <v>20725</v>
      </c>
      <c r="E172" s="128">
        <v>1220.7</v>
      </c>
    </row>
    <row r="173" spans="1:5" x14ac:dyDescent="0.25">
      <c r="A173" s="381"/>
      <c r="B173" s="118" t="s">
        <v>1075</v>
      </c>
      <c r="C173" s="125">
        <v>544</v>
      </c>
      <c r="D173" s="125">
        <v>48314</v>
      </c>
      <c r="E173" s="128">
        <v>1126</v>
      </c>
    </row>
    <row r="174" spans="1:5" x14ac:dyDescent="0.25">
      <c r="A174" s="381"/>
      <c r="B174" s="118" t="s">
        <v>1076</v>
      </c>
      <c r="C174" s="125">
        <v>772</v>
      </c>
      <c r="D174" s="125">
        <v>59780</v>
      </c>
      <c r="E174" s="128">
        <v>1291.4000000000001</v>
      </c>
    </row>
    <row r="175" spans="1:5" x14ac:dyDescent="0.25">
      <c r="A175" s="381"/>
      <c r="B175" s="118" t="s">
        <v>1077</v>
      </c>
      <c r="C175" s="125">
        <v>29</v>
      </c>
      <c r="D175" s="125">
        <v>4124</v>
      </c>
      <c r="E175" s="128">
        <v>703.2</v>
      </c>
    </row>
    <row r="176" spans="1:5" x14ac:dyDescent="0.25">
      <c r="A176" s="382"/>
      <c r="B176" s="118" t="s">
        <v>1078</v>
      </c>
      <c r="C176" s="125">
        <v>63</v>
      </c>
      <c r="D176" s="125">
        <v>14050</v>
      </c>
      <c r="E176" s="128">
        <v>448.4</v>
      </c>
    </row>
    <row r="177" spans="1:5" x14ac:dyDescent="0.25">
      <c r="A177" s="377" t="s">
        <v>77</v>
      </c>
      <c r="B177" s="119" t="s">
        <v>1079</v>
      </c>
      <c r="C177" s="124">
        <v>111</v>
      </c>
      <c r="D177" s="124">
        <v>10066</v>
      </c>
      <c r="E177" s="129">
        <v>1102.7</v>
      </c>
    </row>
    <row r="178" spans="1:5" x14ac:dyDescent="0.25">
      <c r="A178" s="378"/>
      <c r="B178" s="119" t="s">
        <v>1080</v>
      </c>
      <c r="C178" s="124">
        <v>33</v>
      </c>
      <c r="D178" s="124">
        <v>3264</v>
      </c>
      <c r="E178" s="129">
        <v>1011</v>
      </c>
    </row>
    <row r="179" spans="1:5" x14ac:dyDescent="0.25">
      <c r="A179" s="379"/>
      <c r="B179" s="119" t="s">
        <v>1081</v>
      </c>
      <c r="C179" s="124">
        <v>137</v>
      </c>
      <c r="D179" s="124">
        <v>9416</v>
      </c>
      <c r="E179" s="129">
        <v>1455</v>
      </c>
    </row>
    <row r="180" spans="1:5" x14ac:dyDescent="0.25">
      <c r="A180" s="380" t="s">
        <v>78</v>
      </c>
      <c r="B180" s="118" t="s">
        <v>1082</v>
      </c>
      <c r="C180" s="125">
        <v>14</v>
      </c>
      <c r="D180" s="125">
        <v>3252</v>
      </c>
      <c r="E180" s="128">
        <v>430.5</v>
      </c>
    </row>
    <row r="181" spans="1:5" x14ac:dyDescent="0.25">
      <c r="A181" s="381"/>
      <c r="B181" s="118" t="s">
        <v>1083</v>
      </c>
      <c r="C181" s="125">
        <v>21</v>
      </c>
      <c r="D181" s="125">
        <v>5357</v>
      </c>
      <c r="E181" s="128">
        <v>392</v>
      </c>
    </row>
    <row r="182" spans="1:5" x14ac:dyDescent="0.25">
      <c r="A182" s="381"/>
      <c r="B182" s="118" t="s">
        <v>1084</v>
      </c>
      <c r="C182" s="125">
        <v>70</v>
      </c>
      <c r="D182" s="125">
        <v>4621</v>
      </c>
      <c r="E182" s="128">
        <v>1514.8</v>
      </c>
    </row>
    <row r="183" spans="1:5" x14ac:dyDescent="0.25">
      <c r="A183" s="382"/>
      <c r="B183" s="118" t="s">
        <v>1085</v>
      </c>
      <c r="C183" s="125">
        <v>44</v>
      </c>
      <c r="D183" s="125">
        <v>2822</v>
      </c>
      <c r="E183" s="128">
        <v>1559.2</v>
      </c>
    </row>
    <row r="184" spans="1:5" x14ac:dyDescent="0.25">
      <c r="A184" s="377" t="s">
        <v>79</v>
      </c>
      <c r="B184" s="119" t="s">
        <v>1086</v>
      </c>
      <c r="C184" s="124">
        <v>83</v>
      </c>
      <c r="D184" s="124">
        <v>4495</v>
      </c>
      <c r="E184" s="129">
        <v>1846.5</v>
      </c>
    </row>
    <row r="185" spans="1:5" x14ac:dyDescent="0.25">
      <c r="A185" s="378"/>
      <c r="B185" s="119" t="s">
        <v>1087</v>
      </c>
      <c r="C185" s="124">
        <v>19</v>
      </c>
      <c r="D185" s="124">
        <v>2753</v>
      </c>
      <c r="E185" s="129">
        <v>690.2</v>
      </c>
    </row>
    <row r="186" spans="1:5" x14ac:dyDescent="0.25">
      <c r="A186" s="378"/>
      <c r="B186" s="119" t="s">
        <v>1088</v>
      </c>
      <c r="C186" s="124">
        <v>30</v>
      </c>
      <c r="D186" s="124">
        <v>2802</v>
      </c>
      <c r="E186" s="129">
        <v>1070.7</v>
      </c>
    </row>
    <row r="187" spans="1:5" x14ac:dyDescent="0.25">
      <c r="A187" s="378"/>
      <c r="B187" s="119" t="s">
        <v>1089</v>
      </c>
      <c r="C187" s="124">
        <v>29</v>
      </c>
      <c r="D187" s="124">
        <v>2756</v>
      </c>
      <c r="E187" s="129">
        <v>1052.2</v>
      </c>
    </row>
    <row r="188" spans="1:5" x14ac:dyDescent="0.25">
      <c r="A188" s="379"/>
      <c r="B188" s="119" t="s">
        <v>1090</v>
      </c>
      <c r="C188" s="124">
        <v>138</v>
      </c>
      <c r="D188" s="124">
        <v>7805</v>
      </c>
      <c r="E188" s="129">
        <v>1768.1</v>
      </c>
    </row>
    <row r="189" spans="1:5" x14ac:dyDescent="0.25">
      <c r="A189" s="380" t="s">
        <v>80</v>
      </c>
      <c r="B189" s="118" t="s">
        <v>928</v>
      </c>
      <c r="C189" s="125">
        <v>581</v>
      </c>
      <c r="D189" s="125">
        <v>61558</v>
      </c>
      <c r="E189" s="128">
        <v>943.8</v>
      </c>
    </row>
    <row r="190" spans="1:5" x14ac:dyDescent="0.25">
      <c r="A190" s="381"/>
      <c r="B190" s="118" t="s">
        <v>1091</v>
      </c>
      <c r="C190" s="125">
        <v>24</v>
      </c>
      <c r="D190" s="125">
        <v>7082</v>
      </c>
      <c r="E190" s="128">
        <v>338.9</v>
      </c>
    </row>
    <row r="191" spans="1:5" x14ac:dyDescent="0.25">
      <c r="A191" s="381"/>
      <c r="B191" s="118" t="s">
        <v>1092</v>
      </c>
      <c r="C191" s="125">
        <v>22</v>
      </c>
      <c r="D191" s="125">
        <v>3626</v>
      </c>
      <c r="E191" s="128">
        <v>606.70000000000005</v>
      </c>
    </row>
    <row r="192" spans="1:5" x14ac:dyDescent="0.25">
      <c r="A192" s="381"/>
      <c r="B192" s="118" t="s">
        <v>1093</v>
      </c>
      <c r="C192" s="125">
        <v>23</v>
      </c>
      <c r="D192" s="125">
        <v>3595</v>
      </c>
      <c r="E192" s="128">
        <v>639.79999999999995</v>
      </c>
    </row>
    <row r="193" spans="1:5" x14ac:dyDescent="0.25">
      <c r="A193" s="381"/>
      <c r="B193" s="118" t="s">
        <v>1094</v>
      </c>
      <c r="C193" s="125">
        <v>10</v>
      </c>
      <c r="D193" s="125">
        <v>2883</v>
      </c>
      <c r="E193" s="128">
        <v>346.9</v>
      </c>
    </row>
    <row r="194" spans="1:5" x14ac:dyDescent="0.25">
      <c r="A194" s="381"/>
      <c r="B194" s="118" t="s">
        <v>1095</v>
      </c>
      <c r="C194" s="125">
        <v>21</v>
      </c>
      <c r="D194" s="125">
        <v>3102</v>
      </c>
      <c r="E194" s="128">
        <v>677</v>
      </c>
    </row>
    <row r="195" spans="1:5" x14ac:dyDescent="0.25">
      <c r="A195" s="381"/>
      <c r="B195" s="118" t="s">
        <v>1096</v>
      </c>
      <c r="C195" s="125">
        <v>41</v>
      </c>
      <c r="D195" s="125">
        <v>6109</v>
      </c>
      <c r="E195" s="128">
        <v>671.1</v>
      </c>
    </row>
    <row r="196" spans="1:5" x14ac:dyDescent="0.25">
      <c r="A196" s="381"/>
      <c r="B196" s="118" t="s">
        <v>1097</v>
      </c>
      <c r="C196" s="125">
        <v>197</v>
      </c>
      <c r="D196" s="125">
        <v>23202</v>
      </c>
      <c r="E196" s="128">
        <v>849.1</v>
      </c>
    </row>
    <row r="197" spans="1:5" x14ac:dyDescent="0.25">
      <c r="A197" s="381"/>
      <c r="B197" s="118" t="s">
        <v>1098</v>
      </c>
      <c r="C197" s="125">
        <v>63</v>
      </c>
      <c r="D197" s="125">
        <v>12147</v>
      </c>
      <c r="E197" s="128">
        <v>518.6</v>
      </c>
    </row>
    <row r="198" spans="1:5" x14ac:dyDescent="0.25">
      <c r="A198" s="381"/>
      <c r="B198" s="118" t="s">
        <v>1099</v>
      </c>
      <c r="C198" s="125">
        <v>25</v>
      </c>
      <c r="D198" s="125">
        <v>2843</v>
      </c>
      <c r="E198" s="128">
        <v>879.4</v>
      </c>
    </row>
    <row r="199" spans="1:5" x14ac:dyDescent="0.25">
      <c r="A199" s="381"/>
      <c r="B199" s="118" t="s">
        <v>1100</v>
      </c>
      <c r="C199" s="125">
        <v>163</v>
      </c>
      <c r="D199" s="125">
        <v>16278</v>
      </c>
      <c r="E199" s="128">
        <v>1001.4</v>
      </c>
    </row>
    <row r="200" spans="1:5" x14ac:dyDescent="0.25">
      <c r="A200" s="381"/>
      <c r="B200" s="118" t="s">
        <v>1101</v>
      </c>
      <c r="C200" s="125">
        <v>60</v>
      </c>
      <c r="D200" s="125">
        <v>6907</v>
      </c>
      <c r="E200" s="128">
        <v>868.7</v>
      </c>
    </row>
    <row r="201" spans="1:5" x14ac:dyDescent="0.25">
      <c r="A201" s="381"/>
      <c r="B201" s="118" t="s">
        <v>1102</v>
      </c>
      <c r="C201" s="125">
        <v>79</v>
      </c>
      <c r="D201" s="125">
        <v>11729</v>
      </c>
      <c r="E201" s="128">
        <v>673.5</v>
      </c>
    </row>
    <row r="202" spans="1:5" x14ac:dyDescent="0.25">
      <c r="A202" s="381"/>
      <c r="B202" s="118" t="s">
        <v>1103</v>
      </c>
      <c r="C202" s="125">
        <v>36</v>
      </c>
      <c r="D202" s="125">
        <v>4728</v>
      </c>
      <c r="E202" s="128">
        <v>761.4</v>
      </c>
    </row>
    <row r="203" spans="1:5" x14ac:dyDescent="0.25">
      <c r="A203" s="382"/>
      <c r="B203" s="118" t="s">
        <v>1104</v>
      </c>
      <c r="C203" s="125">
        <v>55</v>
      </c>
      <c r="D203" s="125">
        <v>3419</v>
      </c>
      <c r="E203" s="128">
        <v>1608.7</v>
      </c>
    </row>
    <row r="204" spans="1:5" x14ac:dyDescent="0.25">
      <c r="A204" s="377" t="s">
        <v>81</v>
      </c>
      <c r="B204" s="119" t="s">
        <v>1105</v>
      </c>
      <c r="C204" s="124">
        <v>142</v>
      </c>
      <c r="D204" s="124">
        <v>11919</v>
      </c>
      <c r="E204" s="129">
        <v>1191.4000000000001</v>
      </c>
    </row>
    <row r="205" spans="1:5" x14ac:dyDescent="0.25">
      <c r="A205" s="378"/>
      <c r="B205" s="119" t="s">
        <v>1106</v>
      </c>
      <c r="C205" s="124">
        <v>25</v>
      </c>
      <c r="D205" s="124">
        <v>6010</v>
      </c>
      <c r="E205" s="129">
        <v>416</v>
      </c>
    </row>
    <row r="206" spans="1:5" x14ac:dyDescent="0.25">
      <c r="A206" s="378"/>
      <c r="B206" s="119" t="s">
        <v>1107</v>
      </c>
      <c r="C206" s="124">
        <v>30</v>
      </c>
      <c r="D206" s="124">
        <v>4221</v>
      </c>
      <c r="E206" s="129">
        <v>710.7</v>
      </c>
    </row>
    <row r="207" spans="1:5" x14ac:dyDescent="0.25">
      <c r="A207" s="378"/>
      <c r="B207" s="119" t="s">
        <v>1108</v>
      </c>
      <c r="C207" s="124">
        <v>115</v>
      </c>
      <c r="D207" s="124">
        <v>11959</v>
      </c>
      <c r="E207" s="129">
        <v>961.6</v>
      </c>
    </row>
    <row r="208" spans="1:5" x14ac:dyDescent="0.25">
      <c r="A208" s="378"/>
      <c r="B208" s="119" t="s">
        <v>1109</v>
      </c>
      <c r="C208" s="124">
        <v>217</v>
      </c>
      <c r="D208" s="124">
        <v>24398</v>
      </c>
      <c r="E208" s="129">
        <v>889.4</v>
      </c>
    </row>
    <row r="209" spans="1:5" x14ac:dyDescent="0.25">
      <c r="A209" s="378"/>
      <c r="B209" s="119" t="s">
        <v>1110</v>
      </c>
      <c r="C209" s="124">
        <v>135</v>
      </c>
      <c r="D209" s="124">
        <v>11876</v>
      </c>
      <c r="E209" s="129">
        <v>1136.7</v>
      </c>
    </row>
    <row r="210" spans="1:5" x14ac:dyDescent="0.25">
      <c r="A210" s="378"/>
      <c r="B210" s="119" t="s">
        <v>1111</v>
      </c>
      <c r="C210" s="124">
        <v>34</v>
      </c>
      <c r="D210" s="124">
        <v>4411</v>
      </c>
      <c r="E210" s="129">
        <v>770.8</v>
      </c>
    </row>
    <row r="211" spans="1:5" x14ac:dyDescent="0.25">
      <c r="A211" s="379"/>
      <c r="B211" s="119" t="s">
        <v>1112</v>
      </c>
      <c r="C211" s="124">
        <v>43</v>
      </c>
      <c r="D211" s="124">
        <v>3178</v>
      </c>
      <c r="E211" s="129">
        <v>1353.1</v>
      </c>
    </row>
    <row r="212" spans="1:5" x14ac:dyDescent="0.25">
      <c r="A212" s="380" t="s">
        <v>82</v>
      </c>
      <c r="B212" s="118" t="s">
        <v>1113</v>
      </c>
      <c r="C212" s="125">
        <v>35</v>
      </c>
      <c r="D212" s="125">
        <v>3355</v>
      </c>
      <c r="E212" s="128">
        <v>1043.2</v>
      </c>
    </row>
    <row r="213" spans="1:5" x14ac:dyDescent="0.25">
      <c r="A213" s="381"/>
      <c r="B213" s="118" t="s">
        <v>1114</v>
      </c>
      <c r="C213" s="125">
        <v>34</v>
      </c>
      <c r="D213" s="125">
        <v>4203</v>
      </c>
      <c r="E213" s="128">
        <v>808.9</v>
      </c>
    </row>
    <row r="214" spans="1:5" x14ac:dyDescent="0.25">
      <c r="A214" s="382"/>
      <c r="B214" s="118" t="s">
        <v>1115</v>
      </c>
      <c r="C214" s="125">
        <v>61</v>
      </c>
      <c r="D214" s="125">
        <v>12527</v>
      </c>
      <c r="E214" s="128">
        <v>486.9</v>
      </c>
    </row>
    <row r="215" spans="1:5" x14ac:dyDescent="0.25">
      <c r="A215" s="377" t="s">
        <v>83</v>
      </c>
      <c r="B215" s="119" t="s">
        <v>1116</v>
      </c>
      <c r="C215" s="124">
        <v>5</v>
      </c>
      <c r="D215" s="124">
        <v>2803</v>
      </c>
      <c r="E215" s="129">
        <v>178.4</v>
      </c>
    </row>
    <row r="216" spans="1:5" x14ac:dyDescent="0.25">
      <c r="A216" s="378"/>
      <c r="B216" s="119" t="s">
        <v>1117</v>
      </c>
      <c r="C216" s="124">
        <v>82</v>
      </c>
      <c r="D216" s="124">
        <v>2854</v>
      </c>
      <c r="E216" s="129">
        <v>2873.2</v>
      </c>
    </row>
    <row r="217" spans="1:5" x14ac:dyDescent="0.25">
      <c r="A217" s="378"/>
      <c r="B217" s="119" t="s">
        <v>1118</v>
      </c>
      <c r="C217" s="124">
        <v>10</v>
      </c>
      <c r="D217" s="124">
        <v>2919</v>
      </c>
      <c r="E217" s="129">
        <v>342.6</v>
      </c>
    </row>
    <row r="218" spans="1:5" x14ac:dyDescent="0.25">
      <c r="A218" s="379"/>
      <c r="B218" s="119" t="s">
        <v>1119</v>
      </c>
      <c r="C218" s="124">
        <v>57</v>
      </c>
      <c r="D218" s="124">
        <v>2655</v>
      </c>
      <c r="E218" s="129">
        <v>2146.9</v>
      </c>
    </row>
    <row r="219" spans="1:5" x14ac:dyDescent="0.25">
      <c r="A219" s="380" t="s">
        <v>84</v>
      </c>
      <c r="B219" s="118" t="s">
        <v>1120</v>
      </c>
      <c r="C219" s="125">
        <v>20</v>
      </c>
      <c r="D219" s="125">
        <v>5476</v>
      </c>
      <c r="E219" s="128">
        <v>365.2</v>
      </c>
    </row>
    <row r="220" spans="1:5" x14ac:dyDescent="0.25">
      <c r="A220" s="381"/>
      <c r="B220" s="118" t="s">
        <v>1121</v>
      </c>
      <c r="C220" s="125">
        <v>102</v>
      </c>
      <c r="D220" s="125">
        <v>13298</v>
      </c>
      <c r="E220" s="128">
        <v>767</v>
      </c>
    </row>
    <row r="221" spans="1:5" x14ac:dyDescent="0.25">
      <c r="A221" s="381"/>
      <c r="B221" s="118" t="s">
        <v>1122</v>
      </c>
      <c r="C221" s="125">
        <v>249</v>
      </c>
      <c r="D221" s="125">
        <v>26490</v>
      </c>
      <c r="E221" s="128">
        <v>940</v>
      </c>
    </row>
    <row r="222" spans="1:5" x14ac:dyDescent="0.25">
      <c r="A222" s="382"/>
      <c r="B222" s="118" t="s">
        <v>1123</v>
      </c>
      <c r="C222" s="125">
        <v>12</v>
      </c>
      <c r="D222" s="125">
        <v>3080</v>
      </c>
      <c r="E222" s="128">
        <v>389.6</v>
      </c>
    </row>
    <row r="223" spans="1:5" x14ac:dyDescent="0.25">
      <c r="A223" s="377" t="s">
        <v>85</v>
      </c>
      <c r="B223" s="119" t="s">
        <v>1124</v>
      </c>
      <c r="C223" s="124">
        <v>145</v>
      </c>
      <c r="D223" s="124">
        <v>10924</v>
      </c>
      <c r="E223" s="129">
        <v>1327.4</v>
      </c>
    </row>
    <row r="224" spans="1:5" x14ac:dyDescent="0.25">
      <c r="A224" s="378"/>
      <c r="B224" s="119" t="s">
        <v>1125</v>
      </c>
      <c r="C224" s="124">
        <v>53</v>
      </c>
      <c r="D224" s="124">
        <v>6506</v>
      </c>
      <c r="E224" s="129">
        <v>814.6</v>
      </c>
    </row>
    <row r="225" spans="1:5" x14ac:dyDescent="0.25">
      <c r="A225" s="378"/>
      <c r="B225" s="119" t="s">
        <v>1126</v>
      </c>
      <c r="C225" s="124">
        <v>200</v>
      </c>
      <c r="D225" s="124">
        <v>25203</v>
      </c>
      <c r="E225" s="129">
        <v>793.6</v>
      </c>
    </row>
    <row r="226" spans="1:5" x14ac:dyDescent="0.25">
      <c r="A226" s="378"/>
      <c r="B226" s="119" t="s">
        <v>1127</v>
      </c>
      <c r="C226" s="124">
        <v>37</v>
      </c>
      <c r="D226" s="124">
        <v>4224</v>
      </c>
      <c r="E226" s="129">
        <v>875.9</v>
      </c>
    </row>
    <row r="227" spans="1:5" x14ac:dyDescent="0.25">
      <c r="A227" s="378"/>
      <c r="B227" s="119" t="s">
        <v>1128</v>
      </c>
      <c r="C227" s="124">
        <v>295</v>
      </c>
      <c r="D227" s="124">
        <v>26976</v>
      </c>
      <c r="E227" s="129">
        <v>1093.5999999999999</v>
      </c>
    </row>
    <row r="228" spans="1:5" x14ac:dyDescent="0.25">
      <c r="A228" s="378"/>
      <c r="B228" s="119" t="s">
        <v>1129</v>
      </c>
      <c r="C228" s="124">
        <v>31</v>
      </c>
      <c r="D228" s="124">
        <v>8013</v>
      </c>
      <c r="E228" s="129">
        <v>386.9</v>
      </c>
    </row>
    <row r="229" spans="1:5" x14ac:dyDescent="0.25">
      <c r="A229" s="378"/>
      <c r="B229" s="119" t="s">
        <v>1130</v>
      </c>
      <c r="C229" s="124">
        <v>769</v>
      </c>
      <c r="D229" s="124">
        <v>77447</v>
      </c>
      <c r="E229" s="129">
        <v>992.9</v>
      </c>
    </row>
    <row r="230" spans="1:5" x14ac:dyDescent="0.25">
      <c r="A230" s="378"/>
      <c r="B230" s="119" t="s">
        <v>1131</v>
      </c>
      <c r="C230" s="124">
        <v>14</v>
      </c>
      <c r="D230" s="124">
        <v>3998</v>
      </c>
      <c r="E230" s="129">
        <v>350.2</v>
      </c>
    </row>
    <row r="231" spans="1:5" x14ac:dyDescent="0.25">
      <c r="A231" s="378"/>
      <c r="B231" s="119" t="s">
        <v>1132</v>
      </c>
      <c r="C231" s="124">
        <v>16</v>
      </c>
      <c r="D231" s="124">
        <v>3847</v>
      </c>
      <c r="E231" s="129">
        <v>415.9</v>
      </c>
    </row>
    <row r="232" spans="1:5" x14ac:dyDescent="0.25">
      <c r="A232" s="378"/>
      <c r="B232" s="119" t="s">
        <v>1133</v>
      </c>
      <c r="C232" s="124">
        <v>59</v>
      </c>
      <c r="D232" s="124">
        <v>6666</v>
      </c>
      <c r="E232" s="129">
        <v>885.1</v>
      </c>
    </row>
    <row r="233" spans="1:5" x14ac:dyDescent="0.25">
      <c r="A233" s="378"/>
      <c r="B233" s="119" t="s">
        <v>1134</v>
      </c>
      <c r="C233" s="124">
        <v>86</v>
      </c>
      <c r="D233" s="124">
        <v>5135</v>
      </c>
      <c r="E233" s="129">
        <v>1674.8</v>
      </c>
    </row>
    <row r="234" spans="1:5" x14ac:dyDescent="0.25">
      <c r="A234" s="378"/>
      <c r="B234" s="119" t="s">
        <v>1135</v>
      </c>
      <c r="C234" s="124">
        <v>36</v>
      </c>
      <c r="D234" s="124">
        <v>6478</v>
      </c>
      <c r="E234" s="129">
        <v>555.70000000000005</v>
      </c>
    </row>
    <row r="235" spans="1:5" x14ac:dyDescent="0.25">
      <c r="A235" s="379"/>
      <c r="B235" s="119" t="s">
        <v>1136</v>
      </c>
      <c r="C235" s="124">
        <v>82</v>
      </c>
      <c r="D235" s="124">
        <v>5507</v>
      </c>
      <c r="E235" s="129">
        <v>1489</v>
      </c>
    </row>
    <row r="236" spans="1:5" x14ac:dyDescent="0.25">
      <c r="A236" s="122" t="s">
        <v>86</v>
      </c>
      <c r="B236" s="118" t="s">
        <v>1137</v>
      </c>
      <c r="C236" s="125">
        <v>95</v>
      </c>
      <c r="D236" s="125">
        <v>5118</v>
      </c>
      <c r="E236" s="128">
        <v>1856.2</v>
      </c>
    </row>
    <row r="237" spans="1:5" x14ac:dyDescent="0.25">
      <c r="A237" s="377" t="s">
        <v>87</v>
      </c>
      <c r="B237" s="119" t="s">
        <v>1138</v>
      </c>
      <c r="C237" s="124">
        <v>399</v>
      </c>
      <c r="D237" s="124">
        <v>36548</v>
      </c>
      <c r="E237" s="129">
        <v>1091.7</v>
      </c>
    </row>
    <row r="238" spans="1:5" x14ac:dyDescent="0.25">
      <c r="A238" s="378"/>
      <c r="B238" s="119" t="s">
        <v>1139</v>
      </c>
      <c r="C238" s="124">
        <v>88</v>
      </c>
      <c r="D238" s="124">
        <v>7654</v>
      </c>
      <c r="E238" s="129">
        <v>1149.7</v>
      </c>
    </row>
    <row r="239" spans="1:5" x14ac:dyDescent="0.25">
      <c r="A239" s="378"/>
      <c r="B239" s="119" t="s">
        <v>1140</v>
      </c>
      <c r="C239" s="124">
        <v>65</v>
      </c>
      <c r="D239" s="124">
        <v>5508</v>
      </c>
      <c r="E239" s="129">
        <v>1180.0999999999999</v>
      </c>
    </row>
    <row r="240" spans="1:5" x14ac:dyDescent="0.25">
      <c r="A240" s="378"/>
      <c r="B240" s="119" t="s">
        <v>1141</v>
      </c>
      <c r="C240" s="124">
        <v>49</v>
      </c>
      <c r="D240" s="124">
        <v>5413</v>
      </c>
      <c r="E240" s="129">
        <v>905.2</v>
      </c>
    </row>
    <row r="241" spans="1:5" x14ac:dyDescent="0.25">
      <c r="A241" s="378"/>
      <c r="B241" s="119" t="s">
        <v>1142</v>
      </c>
      <c r="C241" s="124">
        <v>22</v>
      </c>
      <c r="D241" s="124">
        <v>3409</v>
      </c>
      <c r="E241" s="129">
        <v>645.4</v>
      </c>
    </row>
    <row r="242" spans="1:5" x14ac:dyDescent="0.25">
      <c r="A242" s="378"/>
      <c r="B242" s="119" t="s">
        <v>1143</v>
      </c>
      <c r="C242" s="124">
        <v>8</v>
      </c>
      <c r="D242" s="124">
        <v>2593</v>
      </c>
      <c r="E242" s="129">
        <v>308.5</v>
      </c>
    </row>
    <row r="243" spans="1:5" x14ac:dyDescent="0.25">
      <c r="A243" s="378"/>
      <c r="B243" s="119" t="s">
        <v>1144</v>
      </c>
      <c r="C243" s="124">
        <v>664</v>
      </c>
      <c r="D243" s="124">
        <v>63433</v>
      </c>
      <c r="E243" s="129">
        <v>1046.8</v>
      </c>
    </row>
    <row r="244" spans="1:5" x14ac:dyDescent="0.25">
      <c r="A244" s="378"/>
      <c r="B244" s="119" t="s">
        <v>1145</v>
      </c>
      <c r="C244" s="124">
        <v>29</v>
      </c>
      <c r="D244" s="124">
        <v>3521</v>
      </c>
      <c r="E244" s="129">
        <v>823.6</v>
      </c>
    </row>
    <row r="245" spans="1:5" x14ac:dyDescent="0.25">
      <c r="A245" s="378"/>
      <c r="B245" s="119" t="s">
        <v>1146</v>
      </c>
      <c r="C245" s="124">
        <v>60</v>
      </c>
      <c r="D245" s="124">
        <v>5540</v>
      </c>
      <c r="E245" s="129">
        <v>1083</v>
      </c>
    </row>
    <row r="246" spans="1:5" x14ac:dyDescent="0.25">
      <c r="A246" s="378"/>
      <c r="B246" s="119" t="s">
        <v>1147</v>
      </c>
      <c r="C246" s="124">
        <v>18</v>
      </c>
      <c r="D246" s="124">
        <v>2998</v>
      </c>
      <c r="E246" s="129">
        <v>600.4</v>
      </c>
    </row>
    <row r="247" spans="1:5" x14ac:dyDescent="0.25">
      <c r="A247" s="379"/>
      <c r="B247" s="119" t="s">
        <v>1148</v>
      </c>
      <c r="C247" s="124">
        <v>27</v>
      </c>
      <c r="D247" s="124">
        <v>3150</v>
      </c>
      <c r="E247" s="129">
        <v>857.1</v>
      </c>
    </row>
    <row r="248" spans="1:5" x14ac:dyDescent="0.25">
      <c r="A248" s="122" t="s">
        <v>88</v>
      </c>
      <c r="B248" s="118" t="s">
        <v>1149</v>
      </c>
      <c r="C248" s="125">
        <v>82</v>
      </c>
      <c r="D248" s="125">
        <v>3359</v>
      </c>
      <c r="E248" s="128">
        <v>2441.1999999999998</v>
      </c>
    </row>
    <row r="249" spans="1:5" x14ac:dyDescent="0.25">
      <c r="A249" s="377" t="s">
        <v>89</v>
      </c>
      <c r="B249" s="119" t="s">
        <v>1150</v>
      </c>
      <c r="C249" s="124">
        <v>165</v>
      </c>
      <c r="D249" s="124">
        <v>12023</v>
      </c>
      <c r="E249" s="129">
        <v>1372.4</v>
      </c>
    </row>
    <row r="250" spans="1:5" x14ac:dyDescent="0.25">
      <c r="A250" s="378"/>
      <c r="B250" s="119" t="s">
        <v>1151</v>
      </c>
      <c r="C250" s="124">
        <v>24</v>
      </c>
      <c r="D250" s="124">
        <v>2879</v>
      </c>
      <c r="E250" s="129">
        <v>833.6</v>
      </c>
    </row>
    <row r="251" spans="1:5" x14ac:dyDescent="0.25">
      <c r="A251" s="378"/>
      <c r="B251" s="119" t="s">
        <v>1152</v>
      </c>
      <c r="C251" s="124">
        <v>42</v>
      </c>
      <c r="D251" s="124">
        <v>4184</v>
      </c>
      <c r="E251" s="129">
        <v>1003.8</v>
      </c>
    </row>
    <row r="252" spans="1:5" x14ac:dyDescent="0.25">
      <c r="A252" s="378"/>
      <c r="B252" s="119" t="s">
        <v>1153</v>
      </c>
      <c r="C252" s="124">
        <v>122</v>
      </c>
      <c r="D252" s="124">
        <v>9639</v>
      </c>
      <c r="E252" s="129">
        <v>1265.7</v>
      </c>
    </row>
    <row r="253" spans="1:5" x14ac:dyDescent="0.25">
      <c r="A253" s="379"/>
      <c r="B253" s="119" t="s">
        <v>1154</v>
      </c>
      <c r="C253" s="124">
        <v>66</v>
      </c>
      <c r="D253" s="124">
        <v>3434</v>
      </c>
      <c r="E253" s="129">
        <v>1922</v>
      </c>
    </row>
    <row r="254" spans="1:5" x14ac:dyDescent="0.25">
      <c r="A254" s="122" t="s">
        <v>90</v>
      </c>
      <c r="B254" s="118" t="s">
        <v>1155</v>
      </c>
      <c r="C254" s="125">
        <v>50</v>
      </c>
      <c r="D254" s="125">
        <v>3562</v>
      </c>
      <c r="E254" s="128">
        <v>1403.7</v>
      </c>
    </row>
    <row r="255" spans="1:5" x14ac:dyDescent="0.25">
      <c r="A255" s="377" t="s">
        <v>91</v>
      </c>
      <c r="B255" s="119" t="s">
        <v>1156</v>
      </c>
      <c r="C255" s="124">
        <v>140</v>
      </c>
      <c r="D255" s="124">
        <v>9164</v>
      </c>
      <c r="E255" s="129">
        <v>1527.7</v>
      </c>
    </row>
    <row r="256" spans="1:5" x14ac:dyDescent="0.25">
      <c r="A256" s="379"/>
      <c r="B256" s="119" t="s">
        <v>1157</v>
      </c>
      <c r="C256" s="124">
        <v>50</v>
      </c>
      <c r="D256" s="124">
        <v>3194</v>
      </c>
      <c r="E256" s="129">
        <v>1565.4</v>
      </c>
    </row>
    <row r="257" spans="1:5" x14ac:dyDescent="0.25">
      <c r="A257" s="380" t="s">
        <v>92</v>
      </c>
      <c r="B257" s="118" t="s">
        <v>1158</v>
      </c>
      <c r="C257" s="125">
        <v>7</v>
      </c>
      <c r="D257" s="125">
        <v>2586</v>
      </c>
      <c r="E257" s="128">
        <v>270.7</v>
      </c>
    </row>
    <row r="258" spans="1:5" x14ac:dyDescent="0.25">
      <c r="A258" s="381"/>
      <c r="B258" s="118" t="s">
        <v>1159</v>
      </c>
      <c r="C258" s="125">
        <v>19</v>
      </c>
      <c r="D258" s="125">
        <v>3275</v>
      </c>
      <c r="E258" s="128">
        <v>580.20000000000005</v>
      </c>
    </row>
    <row r="259" spans="1:5" x14ac:dyDescent="0.25">
      <c r="A259" s="381"/>
      <c r="B259" s="118" t="s">
        <v>1160</v>
      </c>
      <c r="C259" s="125">
        <v>14</v>
      </c>
      <c r="D259" s="125">
        <v>2981</v>
      </c>
      <c r="E259" s="128">
        <v>469.6</v>
      </c>
    </row>
    <row r="260" spans="1:5" x14ac:dyDescent="0.25">
      <c r="A260" s="381"/>
      <c r="B260" s="118" t="s">
        <v>1161</v>
      </c>
      <c r="C260" s="125">
        <v>22</v>
      </c>
      <c r="D260" s="125">
        <v>3007</v>
      </c>
      <c r="E260" s="128">
        <v>731.6</v>
      </c>
    </row>
    <row r="261" spans="1:5" x14ac:dyDescent="0.25">
      <c r="A261" s="381"/>
      <c r="B261" s="118" t="s">
        <v>1162</v>
      </c>
      <c r="C261" s="125">
        <v>125</v>
      </c>
      <c r="D261" s="125">
        <v>8758</v>
      </c>
      <c r="E261" s="128">
        <v>1427.3</v>
      </c>
    </row>
    <row r="262" spans="1:5" x14ac:dyDescent="0.25">
      <c r="A262" s="381"/>
      <c r="B262" s="118" t="s">
        <v>1163</v>
      </c>
      <c r="C262" s="125">
        <v>28</v>
      </c>
      <c r="D262" s="125">
        <v>3248</v>
      </c>
      <c r="E262" s="128">
        <v>862.1</v>
      </c>
    </row>
    <row r="263" spans="1:5" x14ac:dyDescent="0.25">
      <c r="A263" s="381"/>
      <c r="B263" s="118" t="s">
        <v>1164</v>
      </c>
      <c r="C263" s="125">
        <v>542</v>
      </c>
      <c r="D263" s="125">
        <v>48697</v>
      </c>
      <c r="E263" s="128">
        <v>1113</v>
      </c>
    </row>
    <row r="264" spans="1:5" x14ac:dyDescent="0.25">
      <c r="A264" s="381"/>
      <c r="B264" s="118" t="s">
        <v>1165</v>
      </c>
      <c r="C264" s="125">
        <v>50</v>
      </c>
      <c r="D264" s="125">
        <v>7969</v>
      </c>
      <c r="E264" s="128">
        <v>627.4</v>
      </c>
    </row>
    <row r="265" spans="1:5" x14ac:dyDescent="0.25">
      <c r="A265" s="381"/>
      <c r="B265" s="118" t="s">
        <v>1166</v>
      </c>
      <c r="C265" s="125">
        <v>134</v>
      </c>
      <c r="D265" s="125">
        <v>8115</v>
      </c>
      <c r="E265" s="128">
        <v>1651.3</v>
      </c>
    </row>
    <row r="266" spans="1:5" x14ac:dyDescent="0.25">
      <c r="A266" s="382"/>
      <c r="B266" s="118" t="s">
        <v>1167</v>
      </c>
      <c r="C266" s="125">
        <v>14</v>
      </c>
      <c r="D266" s="125">
        <v>3369</v>
      </c>
      <c r="E266" s="128">
        <v>415.6</v>
      </c>
    </row>
    <row r="267" spans="1:5" x14ac:dyDescent="0.25">
      <c r="A267" s="377" t="s">
        <v>93</v>
      </c>
      <c r="B267" s="119" t="s">
        <v>1168</v>
      </c>
      <c r="C267" s="124">
        <v>65</v>
      </c>
      <c r="D267" s="124">
        <v>4358</v>
      </c>
      <c r="E267" s="129">
        <v>1491.5</v>
      </c>
    </row>
    <row r="268" spans="1:5" x14ac:dyDescent="0.25">
      <c r="A268" s="379"/>
      <c r="B268" s="119" t="s">
        <v>1169</v>
      </c>
      <c r="C268" s="124">
        <v>16</v>
      </c>
      <c r="D268" s="124">
        <v>2680</v>
      </c>
      <c r="E268" s="129">
        <v>597</v>
      </c>
    </row>
    <row r="269" spans="1:5" x14ac:dyDescent="0.25">
      <c r="A269" s="122" t="s">
        <v>94</v>
      </c>
      <c r="B269" s="118" t="s">
        <v>1170</v>
      </c>
      <c r="C269" s="125">
        <v>23</v>
      </c>
      <c r="D269" s="125">
        <v>3047</v>
      </c>
      <c r="E269" s="128">
        <v>754.8</v>
      </c>
    </row>
    <row r="270" spans="1:5" x14ac:dyDescent="0.25">
      <c r="A270" s="121" t="s">
        <v>95</v>
      </c>
      <c r="B270" s="119" t="s">
        <v>1171</v>
      </c>
      <c r="C270" s="124">
        <v>76</v>
      </c>
      <c r="D270" s="124">
        <v>4402</v>
      </c>
      <c r="E270" s="129">
        <v>1726.5</v>
      </c>
    </row>
    <row r="271" spans="1:5" x14ac:dyDescent="0.25">
      <c r="A271" s="380" t="s">
        <v>96</v>
      </c>
      <c r="B271" s="118" t="s">
        <v>1172</v>
      </c>
      <c r="C271" s="125">
        <v>42</v>
      </c>
      <c r="D271" s="125">
        <v>3337</v>
      </c>
      <c r="E271" s="128">
        <v>1258.5999999999999</v>
      </c>
    </row>
    <row r="272" spans="1:5" x14ac:dyDescent="0.25">
      <c r="A272" s="382"/>
      <c r="B272" s="118" t="s">
        <v>1173</v>
      </c>
      <c r="C272" s="125">
        <v>62</v>
      </c>
      <c r="D272" s="125">
        <v>3477</v>
      </c>
      <c r="E272" s="128">
        <v>1783.1</v>
      </c>
    </row>
    <row r="273" spans="1:5" x14ac:dyDescent="0.25">
      <c r="A273" s="377" t="s">
        <v>97</v>
      </c>
      <c r="B273" s="119" t="s">
        <v>1174</v>
      </c>
      <c r="C273" s="124">
        <v>35</v>
      </c>
      <c r="D273" s="124">
        <v>4745</v>
      </c>
      <c r="E273" s="129">
        <v>737.6</v>
      </c>
    </row>
    <row r="274" spans="1:5" x14ac:dyDescent="0.25">
      <c r="A274" s="378"/>
      <c r="B274" s="119" t="s">
        <v>1175</v>
      </c>
      <c r="C274" s="124">
        <v>87</v>
      </c>
      <c r="D274" s="124">
        <v>8336</v>
      </c>
      <c r="E274" s="129">
        <v>1043.7</v>
      </c>
    </row>
    <row r="275" spans="1:5" x14ac:dyDescent="0.25">
      <c r="A275" s="378"/>
      <c r="B275" s="119" t="s">
        <v>1176</v>
      </c>
      <c r="C275" s="124">
        <v>52</v>
      </c>
      <c r="D275" s="124">
        <v>5169</v>
      </c>
      <c r="E275" s="129">
        <v>1006</v>
      </c>
    </row>
    <row r="276" spans="1:5" x14ac:dyDescent="0.25">
      <c r="A276" s="378"/>
      <c r="B276" s="119" t="s">
        <v>1177</v>
      </c>
      <c r="C276" s="124">
        <v>27</v>
      </c>
      <c r="D276" s="124">
        <v>4067</v>
      </c>
      <c r="E276" s="129">
        <v>663.9</v>
      </c>
    </row>
    <row r="277" spans="1:5" x14ac:dyDescent="0.25">
      <c r="A277" s="378"/>
      <c r="B277" s="119" t="s">
        <v>1178</v>
      </c>
      <c r="C277" s="124">
        <v>47</v>
      </c>
      <c r="D277" s="124">
        <v>4485</v>
      </c>
      <c r="E277" s="129">
        <v>1047.9000000000001</v>
      </c>
    </row>
    <row r="278" spans="1:5" x14ac:dyDescent="0.25">
      <c r="A278" s="378"/>
      <c r="B278" s="119" t="s">
        <v>1179</v>
      </c>
      <c r="C278" s="124">
        <v>125</v>
      </c>
      <c r="D278" s="124">
        <v>10012</v>
      </c>
      <c r="E278" s="129">
        <v>1248.5</v>
      </c>
    </row>
    <row r="279" spans="1:5" x14ac:dyDescent="0.25">
      <c r="A279" s="378"/>
      <c r="B279" s="119" t="s">
        <v>1180</v>
      </c>
      <c r="C279" s="124">
        <v>34</v>
      </c>
      <c r="D279" s="124">
        <v>5063</v>
      </c>
      <c r="E279" s="129">
        <v>671.5</v>
      </c>
    </row>
    <row r="280" spans="1:5" x14ac:dyDescent="0.25">
      <c r="A280" s="378"/>
      <c r="B280" s="119" t="s">
        <v>1181</v>
      </c>
      <c r="C280" s="124">
        <v>22</v>
      </c>
      <c r="D280" s="124">
        <v>3022</v>
      </c>
      <c r="E280" s="129">
        <v>728</v>
      </c>
    </row>
    <row r="281" spans="1:5" x14ac:dyDescent="0.25">
      <c r="A281" s="378"/>
      <c r="B281" s="119" t="s">
        <v>1182</v>
      </c>
      <c r="C281" s="124">
        <v>105</v>
      </c>
      <c r="D281" s="124">
        <v>8113</v>
      </c>
      <c r="E281" s="129">
        <v>1294.2</v>
      </c>
    </row>
    <row r="282" spans="1:5" x14ac:dyDescent="0.25">
      <c r="A282" s="378"/>
      <c r="B282" s="119" t="s">
        <v>1183</v>
      </c>
      <c r="C282" s="124">
        <v>43</v>
      </c>
      <c r="D282" s="124">
        <v>3712</v>
      </c>
      <c r="E282" s="129">
        <v>1158.4000000000001</v>
      </c>
    </row>
    <row r="283" spans="1:5" x14ac:dyDescent="0.25">
      <c r="A283" s="378"/>
      <c r="B283" s="119" t="s">
        <v>1184</v>
      </c>
      <c r="C283" s="124">
        <v>30</v>
      </c>
      <c r="D283" s="124">
        <v>3927</v>
      </c>
      <c r="E283" s="129">
        <v>763.9</v>
      </c>
    </row>
    <row r="284" spans="1:5" x14ac:dyDescent="0.25">
      <c r="A284" s="378"/>
      <c r="B284" s="119" t="s">
        <v>1185</v>
      </c>
      <c r="C284" s="124">
        <v>35</v>
      </c>
      <c r="D284" s="124">
        <v>2830</v>
      </c>
      <c r="E284" s="129">
        <v>1236.7</v>
      </c>
    </row>
    <row r="285" spans="1:5" x14ac:dyDescent="0.25">
      <c r="A285" s="378"/>
      <c r="B285" s="119" t="s">
        <v>1019</v>
      </c>
      <c r="C285" s="124">
        <v>106</v>
      </c>
      <c r="D285" s="124">
        <v>12111</v>
      </c>
      <c r="E285" s="129">
        <v>875.2</v>
      </c>
    </row>
    <row r="286" spans="1:5" x14ac:dyDescent="0.25">
      <c r="A286" s="379"/>
      <c r="B286" s="119" t="s">
        <v>1186</v>
      </c>
      <c r="C286" s="124">
        <v>15</v>
      </c>
      <c r="D286" s="124">
        <v>2591</v>
      </c>
      <c r="E286" s="129">
        <v>578.9</v>
      </c>
    </row>
    <row r="287" spans="1:5" x14ac:dyDescent="0.25">
      <c r="A287" s="122" t="s">
        <v>98</v>
      </c>
      <c r="B287" s="118" t="s">
        <v>1187</v>
      </c>
      <c r="C287" s="125">
        <v>41</v>
      </c>
      <c r="D287" s="125">
        <v>2591</v>
      </c>
      <c r="E287" s="128">
        <v>1582.4</v>
      </c>
    </row>
    <row r="288" spans="1:5" x14ac:dyDescent="0.25">
      <c r="A288" s="377" t="s">
        <v>99</v>
      </c>
      <c r="B288" s="119" t="s">
        <v>1188</v>
      </c>
      <c r="C288" s="124">
        <v>18</v>
      </c>
      <c r="D288" s="124">
        <v>3487</v>
      </c>
      <c r="E288" s="129">
        <v>516.20000000000005</v>
      </c>
    </row>
    <row r="289" spans="1:5" x14ac:dyDescent="0.25">
      <c r="A289" s="378"/>
      <c r="B289" s="119" t="s">
        <v>1189</v>
      </c>
      <c r="C289" s="124">
        <v>15</v>
      </c>
      <c r="D289" s="124">
        <v>2705</v>
      </c>
      <c r="E289" s="129">
        <v>554.5</v>
      </c>
    </row>
    <row r="290" spans="1:5" x14ac:dyDescent="0.25">
      <c r="A290" s="378"/>
      <c r="B290" s="119" t="s">
        <v>1190</v>
      </c>
      <c r="C290" s="124">
        <v>13</v>
      </c>
      <c r="D290" s="124">
        <v>3818</v>
      </c>
      <c r="E290" s="129">
        <v>340.5</v>
      </c>
    </row>
    <row r="291" spans="1:5" x14ac:dyDescent="0.25">
      <c r="A291" s="378"/>
      <c r="B291" s="119" t="s">
        <v>1191</v>
      </c>
      <c r="C291" s="124">
        <v>16</v>
      </c>
      <c r="D291" s="124">
        <v>4076</v>
      </c>
      <c r="E291" s="129">
        <v>392.5</v>
      </c>
    </row>
    <row r="292" spans="1:5" x14ac:dyDescent="0.25">
      <c r="A292" s="378"/>
      <c r="B292" s="119" t="s">
        <v>1192</v>
      </c>
      <c r="C292" s="124">
        <v>151</v>
      </c>
      <c r="D292" s="124">
        <v>20590</v>
      </c>
      <c r="E292" s="129">
        <v>733.4</v>
      </c>
    </row>
    <row r="293" spans="1:5" x14ac:dyDescent="0.25">
      <c r="A293" s="378"/>
      <c r="B293" s="119" t="s">
        <v>1193</v>
      </c>
      <c r="C293" s="124">
        <v>155</v>
      </c>
      <c r="D293" s="124">
        <v>15571</v>
      </c>
      <c r="E293" s="129">
        <v>995.4</v>
      </c>
    </row>
    <row r="294" spans="1:5" x14ac:dyDescent="0.25">
      <c r="A294" s="378"/>
      <c r="B294" s="119" t="s">
        <v>1194</v>
      </c>
      <c r="C294" s="124">
        <v>22</v>
      </c>
      <c r="D294" s="124">
        <v>3547</v>
      </c>
      <c r="E294" s="129">
        <v>620.20000000000005</v>
      </c>
    </row>
    <row r="295" spans="1:5" x14ac:dyDescent="0.25">
      <c r="A295" s="378"/>
      <c r="B295" s="119" t="s">
        <v>1195</v>
      </c>
      <c r="C295" s="124">
        <v>23</v>
      </c>
      <c r="D295" s="124">
        <v>4556</v>
      </c>
      <c r="E295" s="129">
        <v>504.8</v>
      </c>
    </row>
    <row r="296" spans="1:5" x14ac:dyDescent="0.25">
      <c r="A296" s="378"/>
      <c r="B296" s="119" t="s">
        <v>1196</v>
      </c>
      <c r="C296" s="124">
        <v>64</v>
      </c>
      <c r="D296" s="124">
        <v>7187</v>
      </c>
      <c r="E296" s="129">
        <v>890.5</v>
      </c>
    </row>
    <row r="297" spans="1:5" x14ac:dyDescent="0.25">
      <c r="A297" s="378"/>
      <c r="B297" s="119" t="s">
        <v>1197</v>
      </c>
      <c r="C297" s="124">
        <v>36</v>
      </c>
      <c r="D297" s="124">
        <v>4148</v>
      </c>
      <c r="E297" s="129">
        <v>867.9</v>
      </c>
    </row>
    <row r="298" spans="1:5" x14ac:dyDescent="0.25">
      <c r="A298" s="378"/>
      <c r="B298" s="119" t="s">
        <v>1198</v>
      </c>
      <c r="C298" s="124">
        <v>21</v>
      </c>
      <c r="D298" s="124">
        <v>4038</v>
      </c>
      <c r="E298" s="129">
        <v>520.1</v>
      </c>
    </row>
    <row r="299" spans="1:5" x14ac:dyDescent="0.25">
      <c r="A299" s="378"/>
      <c r="B299" s="119" t="s">
        <v>1199</v>
      </c>
      <c r="C299" s="124">
        <v>74</v>
      </c>
      <c r="D299" s="124">
        <v>11895</v>
      </c>
      <c r="E299" s="129">
        <v>622.1</v>
      </c>
    </row>
    <row r="300" spans="1:5" x14ac:dyDescent="0.25">
      <c r="A300" s="378"/>
      <c r="B300" s="119" t="s">
        <v>1200</v>
      </c>
      <c r="C300" s="124">
        <v>84</v>
      </c>
      <c r="D300" s="124">
        <v>5675</v>
      </c>
      <c r="E300" s="129">
        <v>1480.2</v>
      </c>
    </row>
    <row r="301" spans="1:5" x14ac:dyDescent="0.25">
      <c r="A301" s="378"/>
      <c r="B301" s="119" t="s">
        <v>1201</v>
      </c>
      <c r="C301" s="124">
        <v>20</v>
      </c>
      <c r="D301" s="124">
        <v>4784</v>
      </c>
      <c r="E301" s="129">
        <v>418.1</v>
      </c>
    </row>
    <row r="302" spans="1:5" x14ac:dyDescent="0.25">
      <c r="A302" s="378"/>
      <c r="B302" s="119" t="s">
        <v>1202</v>
      </c>
      <c r="C302" s="124">
        <v>342</v>
      </c>
      <c r="D302" s="124">
        <v>32122</v>
      </c>
      <c r="E302" s="129">
        <v>1064.7</v>
      </c>
    </row>
    <row r="303" spans="1:5" x14ac:dyDescent="0.25">
      <c r="A303" s="379"/>
      <c r="B303" s="119" t="s">
        <v>1203</v>
      </c>
      <c r="C303" s="124">
        <v>79</v>
      </c>
      <c r="D303" s="124">
        <v>4690</v>
      </c>
      <c r="E303" s="129">
        <v>1684.4</v>
      </c>
    </row>
    <row r="304" spans="1:5" x14ac:dyDescent="0.25">
      <c r="A304" s="380" t="s">
        <v>100</v>
      </c>
      <c r="B304" s="118" t="s">
        <v>1204</v>
      </c>
      <c r="C304" s="125">
        <v>407</v>
      </c>
      <c r="D304" s="125">
        <v>39951</v>
      </c>
      <c r="E304" s="128">
        <v>1018.7</v>
      </c>
    </row>
    <row r="305" spans="1:5" x14ac:dyDescent="0.25">
      <c r="A305" s="381"/>
      <c r="B305" s="118" t="s">
        <v>1205</v>
      </c>
      <c r="C305" s="125">
        <v>51</v>
      </c>
      <c r="D305" s="125">
        <v>6689</v>
      </c>
      <c r="E305" s="128">
        <v>762.4</v>
      </c>
    </row>
    <row r="306" spans="1:5" x14ac:dyDescent="0.25">
      <c r="A306" s="381"/>
      <c r="B306" s="118" t="s">
        <v>1206</v>
      </c>
      <c r="C306" s="125">
        <v>51</v>
      </c>
      <c r="D306" s="125">
        <v>7177</v>
      </c>
      <c r="E306" s="128">
        <v>710.6</v>
      </c>
    </row>
    <row r="307" spans="1:5" x14ac:dyDescent="0.25">
      <c r="A307" s="381"/>
      <c r="B307" s="118" t="s">
        <v>1207</v>
      </c>
      <c r="C307" s="125">
        <v>35</v>
      </c>
      <c r="D307" s="125">
        <v>8474</v>
      </c>
      <c r="E307" s="128">
        <v>413</v>
      </c>
    </row>
    <row r="308" spans="1:5" x14ac:dyDescent="0.25">
      <c r="A308" s="381"/>
      <c r="B308" s="118" t="s">
        <v>1208</v>
      </c>
      <c r="C308" s="125">
        <v>17</v>
      </c>
      <c r="D308" s="125">
        <v>3567</v>
      </c>
      <c r="E308" s="128">
        <v>476.6</v>
      </c>
    </row>
    <row r="309" spans="1:5" x14ac:dyDescent="0.25">
      <c r="A309" s="381"/>
      <c r="B309" s="118" t="s">
        <v>1209</v>
      </c>
      <c r="C309" s="125">
        <v>83</v>
      </c>
      <c r="D309" s="125">
        <v>5884</v>
      </c>
      <c r="E309" s="128">
        <v>1410.6</v>
      </c>
    </row>
    <row r="310" spans="1:5" x14ac:dyDescent="0.25">
      <c r="A310" s="381"/>
      <c r="B310" s="118" t="s">
        <v>1210</v>
      </c>
      <c r="C310" s="125">
        <v>31</v>
      </c>
      <c r="D310" s="125">
        <v>7388</v>
      </c>
      <c r="E310" s="128">
        <v>419.6</v>
      </c>
    </row>
    <row r="311" spans="1:5" x14ac:dyDescent="0.25">
      <c r="A311" s="381"/>
      <c r="B311" s="118" t="s">
        <v>1211</v>
      </c>
      <c r="C311" s="125">
        <v>120</v>
      </c>
      <c r="D311" s="125">
        <v>9286</v>
      </c>
      <c r="E311" s="128">
        <v>1292.3</v>
      </c>
    </row>
    <row r="312" spans="1:5" x14ac:dyDescent="0.25">
      <c r="A312" s="381"/>
      <c r="B312" s="118" t="s">
        <v>1212</v>
      </c>
      <c r="C312" s="125">
        <v>40</v>
      </c>
      <c r="D312" s="125">
        <v>10523</v>
      </c>
      <c r="E312" s="128">
        <v>380.1</v>
      </c>
    </row>
    <row r="313" spans="1:5" x14ac:dyDescent="0.25">
      <c r="A313" s="381"/>
      <c r="B313" s="118" t="s">
        <v>1213</v>
      </c>
      <c r="C313" s="125">
        <v>458</v>
      </c>
      <c r="D313" s="125">
        <v>38999</v>
      </c>
      <c r="E313" s="128">
        <v>1174.4000000000001</v>
      </c>
    </row>
    <row r="314" spans="1:5" x14ac:dyDescent="0.25">
      <c r="A314" s="381"/>
      <c r="B314" s="118" t="s">
        <v>1214</v>
      </c>
      <c r="C314" s="125">
        <v>27</v>
      </c>
      <c r="D314" s="125">
        <v>8486</v>
      </c>
      <c r="E314" s="128">
        <v>318.2</v>
      </c>
    </row>
    <row r="315" spans="1:5" x14ac:dyDescent="0.25">
      <c r="A315" s="381"/>
      <c r="B315" s="118" t="s">
        <v>1215</v>
      </c>
      <c r="C315" s="125">
        <v>8</v>
      </c>
      <c r="D315" s="125">
        <v>3690</v>
      </c>
      <c r="E315" s="128">
        <v>216.8</v>
      </c>
    </row>
    <row r="316" spans="1:5" x14ac:dyDescent="0.25">
      <c r="A316" s="381"/>
      <c r="B316" s="118" t="s">
        <v>1216</v>
      </c>
      <c r="C316" s="125">
        <v>60</v>
      </c>
      <c r="D316" s="125">
        <v>8016</v>
      </c>
      <c r="E316" s="128">
        <v>748.5</v>
      </c>
    </row>
    <row r="317" spans="1:5" x14ac:dyDescent="0.25">
      <c r="A317" s="381"/>
      <c r="B317" s="118" t="s">
        <v>1217</v>
      </c>
      <c r="C317" s="125">
        <v>83</v>
      </c>
      <c r="D317" s="125">
        <v>7934</v>
      </c>
      <c r="E317" s="128">
        <v>1046.0999999999999</v>
      </c>
    </row>
    <row r="318" spans="1:5" x14ac:dyDescent="0.25">
      <c r="A318" s="381"/>
      <c r="B318" s="118" t="s">
        <v>1218</v>
      </c>
      <c r="C318" s="125">
        <v>197</v>
      </c>
      <c r="D318" s="125">
        <v>24999</v>
      </c>
      <c r="E318" s="128">
        <v>788</v>
      </c>
    </row>
    <row r="319" spans="1:5" x14ac:dyDescent="0.25">
      <c r="A319" s="381"/>
      <c r="B319" s="118" t="s">
        <v>1219</v>
      </c>
      <c r="C319" s="125">
        <v>461</v>
      </c>
      <c r="D319" s="125">
        <v>40596</v>
      </c>
      <c r="E319" s="128">
        <v>1135.5999999999999</v>
      </c>
    </row>
    <row r="320" spans="1:5" x14ac:dyDescent="0.25">
      <c r="A320" s="381"/>
      <c r="B320" s="118" t="s">
        <v>1220</v>
      </c>
      <c r="C320" s="125">
        <v>245</v>
      </c>
      <c r="D320" s="125">
        <v>17212</v>
      </c>
      <c r="E320" s="128">
        <v>1423.4</v>
      </c>
    </row>
    <row r="321" spans="1:5" x14ac:dyDescent="0.25">
      <c r="A321" s="381"/>
      <c r="B321" s="118" t="s">
        <v>1221</v>
      </c>
      <c r="C321" s="125">
        <v>29</v>
      </c>
      <c r="D321" s="125">
        <v>8709</v>
      </c>
      <c r="E321" s="128">
        <v>333</v>
      </c>
    </row>
    <row r="322" spans="1:5" x14ac:dyDescent="0.25">
      <c r="A322" s="381"/>
      <c r="B322" s="118" t="s">
        <v>1222</v>
      </c>
      <c r="C322" s="125">
        <v>10</v>
      </c>
      <c r="D322" s="125">
        <v>3907</v>
      </c>
      <c r="E322" s="128">
        <v>256</v>
      </c>
    </row>
    <row r="323" spans="1:5" x14ac:dyDescent="0.25">
      <c r="A323" s="381"/>
      <c r="B323" s="118" t="s">
        <v>1223</v>
      </c>
      <c r="C323" s="125">
        <v>163</v>
      </c>
      <c r="D323" s="125">
        <v>14772</v>
      </c>
      <c r="E323" s="128">
        <v>1103.4000000000001</v>
      </c>
    </row>
    <row r="324" spans="1:5" x14ac:dyDescent="0.25">
      <c r="A324" s="381"/>
      <c r="B324" s="118" t="s">
        <v>1224</v>
      </c>
      <c r="C324" s="125">
        <v>75</v>
      </c>
      <c r="D324" s="125">
        <v>7924</v>
      </c>
      <c r="E324" s="128">
        <v>946.5</v>
      </c>
    </row>
    <row r="325" spans="1:5" x14ac:dyDescent="0.25">
      <c r="A325" s="381"/>
      <c r="B325" s="118" t="s">
        <v>1225</v>
      </c>
      <c r="C325" s="125">
        <v>16</v>
      </c>
      <c r="D325" s="125">
        <v>4844</v>
      </c>
      <c r="E325" s="128">
        <v>330.3</v>
      </c>
    </row>
    <row r="326" spans="1:5" x14ac:dyDescent="0.25">
      <c r="A326" s="381"/>
      <c r="B326" s="118" t="s">
        <v>1226</v>
      </c>
      <c r="C326" s="125">
        <v>92</v>
      </c>
      <c r="D326" s="125">
        <v>11273</v>
      </c>
      <c r="E326" s="128">
        <v>816.1</v>
      </c>
    </row>
    <row r="327" spans="1:5" x14ac:dyDescent="0.25">
      <c r="A327" s="381"/>
      <c r="B327" s="118" t="s">
        <v>1227</v>
      </c>
      <c r="C327" s="125">
        <v>25</v>
      </c>
      <c r="D327" s="125">
        <v>7675</v>
      </c>
      <c r="E327" s="128">
        <v>325.7</v>
      </c>
    </row>
    <row r="328" spans="1:5" x14ac:dyDescent="0.25">
      <c r="A328" s="381"/>
      <c r="B328" s="118" t="s">
        <v>1228</v>
      </c>
      <c r="C328" s="125">
        <v>17</v>
      </c>
      <c r="D328" s="125">
        <v>2593</v>
      </c>
      <c r="E328" s="128">
        <v>655.6</v>
      </c>
    </row>
    <row r="329" spans="1:5" x14ac:dyDescent="0.25">
      <c r="A329" s="381"/>
      <c r="B329" s="118" t="s">
        <v>1229</v>
      </c>
      <c r="C329" s="125">
        <v>654</v>
      </c>
      <c r="D329" s="125">
        <v>72043</v>
      </c>
      <c r="E329" s="128">
        <v>907.8</v>
      </c>
    </row>
    <row r="330" spans="1:5" x14ac:dyDescent="0.25">
      <c r="A330" s="382"/>
      <c r="B330" s="118" t="s">
        <v>1230</v>
      </c>
      <c r="C330" s="125">
        <v>40</v>
      </c>
      <c r="D330" s="125">
        <v>9381</v>
      </c>
      <c r="E330" s="128">
        <v>426.4</v>
      </c>
    </row>
    <row r="331" spans="1:5" x14ac:dyDescent="0.25">
      <c r="A331" s="377" t="s">
        <v>101</v>
      </c>
      <c r="B331" s="119" t="s">
        <v>1231</v>
      </c>
      <c r="C331" s="124">
        <v>64</v>
      </c>
      <c r="D331" s="124">
        <v>4455</v>
      </c>
      <c r="E331" s="129">
        <v>1436.6</v>
      </c>
    </row>
    <row r="332" spans="1:5" x14ac:dyDescent="0.25">
      <c r="A332" s="378"/>
      <c r="B332" s="119" t="s">
        <v>1232</v>
      </c>
      <c r="C332" s="124">
        <v>16</v>
      </c>
      <c r="D332" s="124">
        <v>2759</v>
      </c>
      <c r="E332" s="129">
        <v>579.9</v>
      </c>
    </row>
    <row r="333" spans="1:5" x14ac:dyDescent="0.25">
      <c r="A333" s="378"/>
      <c r="B333" s="119" t="s">
        <v>1191</v>
      </c>
      <c r="C333" s="124">
        <v>172</v>
      </c>
      <c r="D333" s="124">
        <v>3855</v>
      </c>
      <c r="E333" s="129">
        <v>4461.7</v>
      </c>
    </row>
    <row r="334" spans="1:5" x14ac:dyDescent="0.25">
      <c r="A334" s="378"/>
      <c r="B334" s="119" t="s">
        <v>1233</v>
      </c>
      <c r="C334" s="124">
        <v>15</v>
      </c>
      <c r="D334" s="124">
        <v>2986</v>
      </c>
      <c r="E334" s="129">
        <v>502.3</v>
      </c>
    </row>
    <row r="335" spans="1:5" x14ac:dyDescent="0.25">
      <c r="A335" s="378"/>
      <c r="B335" s="119" t="s">
        <v>1234</v>
      </c>
      <c r="C335" s="124">
        <v>65</v>
      </c>
      <c r="D335" s="124">
        <v>5735</v>
      </c>
      <c r="E335" s="129">
        <v>1133.4000000000001</v>
      </c>
    </row>
    <row r="336" spans="1:5" x14ac:dyDescent="0.25">
      <c r="A336" s="379"/>
      <c r="B336" s="119" t="s">
        <v>1235</v>
      </c>
      <c r="C336" s="124">
        <v>144</v>
      </c>
      <c r="D336" s="124">
        <v>6072</v>
      </c>
      <c r="E336" s="129">
        <v>2371.5</v>
      </c>
    </row>
    <row r="337" spans="1:5" x14ac:dyDescent="0.25">
      <c r="A337" s="380" t="s">
        <v>102</v>
      </c>
      <c r="B337" s="118" t="s">
        <v>1236</v>
      </c>
      <c r="C337" s="125">
        <v>29</v>
      </c>
      <c r="D337" s="125">
        <v>6908</v>
      </c>
      <c r="E337" s="128">
        <v>419.8</v>
      </c>
    </row>
    <row r="338" spans="1:5" x14ac:dyDescent="0.25">
      <c r="A338" s="381"/>
      <c r="B338" s="118" t="s">
        <v>1237</v>
      </c>
      <c r="C338" s="125">
        <v>20</v>
      </c>
      <c r="D338" s="125">
        <v>4186</v>
      </c>
      <c r="E338" s="128">
        <v>477.8</v>
      </c>
    </row>
    <row r="339" spans="1:5" x14ac:dyDescent="0.25">
      <c r="A339" s="381"/>
      <c r="B339" s="118" t="s">
        <v>1238</v>
      </c>
      <c r="C339" s="125">
        <v>146</v>
      </c>
      <c r="D339" s="125">
        <v>19084</v>
      </c>
      <c r="E339" s="128">
        <v>765</v>
      </c>
    </row>
    <row r="340" spans="1:5" x14ac:dyDescent="0.25">
      <c r="A340" s="381"/>
      <c r="B340" s="118" t="s">
        <v>932</v>
      </c>
      <c r="C340" s="125">
        <v>155</v>
      </c>
      <c r="D340" s="125">
        <v>14723</v>
      </c>
      <c r="E340" s="128">
        <v>1052.8</v>
      </c>
    </row>
    <row r="341" spans="1:5" x14ac:dyDescent="0.25">
      <c r="A341" s="381"/>
      <c r="B341" s="118" t="s">
        <v>1239</v>
      </c>
      <c r="C341" s="125">
        <v>267</v>
      </c>
      <c r="D341" s="125">
        <v>26436</v>
      </c>
      <c r="E341" s="128">
        <v>1010</v>
      </c>
    </row>
    <row r="342" spans="1:5" x14ac:dyDescent="0.25">
      <c r="A342" s="381"/>
      <c r="B342" s="118" t="s">
        <v>1240</v>
      </c>
      <c r="C342" s="125">
        <v>19</v>
      </c>
      <c r="D342" s="125">
        <v>3619</v>
      </c>
      <c r="E342" s="128">
        <v>525</v>
      </c>
    </row>
    <row r="343" spans="1:5" x14ac:dyDescent="0.25">
      <c r="A343" s="381"/>
      <c r="B343" s="118" t="s">
        <v>1241</v>
      </c>
      <c r="C343" s="125">
        <v>41</v>
      </c>
      <c r="D343" s="125">
        <v>3566</v>
      </c>
      <c r="E343" s="128">
        <v>1149.7</v>
      </c>
    </row>
    <row r="344" spans="1:5" x14ac:dyDescent="0.25">
      <c r="A344" s="382"/>
      <c r="B344" s="118" t="s">
        <v>1242</v>
      </c>
      <c r="C344" s="125">
        <v>710</v>
      </c>
      <c r="D344" s="125">
        <v>67201</v>
      </c>
      <c r="E344" s="128">
        <v>1056.5</v>
      </c>
    </row>
    <row r="345" spans="1:5" x14ac:dyDescent="0.25">
      <c r="A345" s="377" t="s">
        <v>103</v>
      </c>
      <c r="B345" s="119" t="s">
        <v>1243</v>
      </c>
      <c r="C345" s="124">
        <v>48</v>
      </c>
      <c r="D345" s="124">
        <v>7796</v>
      </c>
      <c r="E345" s="129">
        <v>615.70000000000005</v>
      </c>
    </row>
    <row r="346" spans="1:5" x14ac:dyDescent="0.25">
      <c r="A346" s="378"/>
      <c r="B346" s="119" t="s">
        <v>1244</v>
      </c>
      <c r="C346" s="124">
        <v>230</v>
      </c>
      <c r="D346" s="124">
        <v>18349</v>
      </c>
      <c r="E346" s="129">
        <v>1253.5</v>
      </c>
    </row>
    <row r="347" spans="1:5" x14ac:dyDescent="0.25">
      <c r="A347" s="378"/>
      <c r="B347" s="119" t="s">
        <v>1245</v>
      </c>
      <c r="C347" s="124">
        <v>38</v>
      </c>
      <c r="D347" s="124">
        <v>2533</v>
      </c>
      <c r="E347" s="129">
        <v>1500.2</v>
      </c>
    </row>
    <row r="348" spans="1:5" x14ac:dyDescent="0.25">
      <c r="A348" s="378"/>
      <c r="B348" s="119" t="s">
        <v>1246</v>
      </c>
      <c r="C348" s="124">
        <v>47</v>
      </c>
      <c r="D348" s="124">
        <v>5253</v>
      </c>
      <c r="E348" s="129">
        <v>894.7</v>
      </c>
    </row>
    <row r="349" spans="1:5" x14ac:dyDescent="0.25">
      <c r="A349" s="379"/>
      <c r="B349" s="119" t="s">
        <v>1247</v>
      </c>
      <c r="C349" s="124">
        <v>298</v>
      </c>
      <c r="D349" s="124">
        <v>18708</v>
      </c>
      <c r="E349" s="129">
        <v>1592.9</v>
      </c>
    </row>
    <row r="350" spans="1:5" ht="31.5" customHeight="1" x14ac:dyDescent="0.25">
      <c r="A350" s="266" t="s">
        <v>167</v>
      </c>
      <c r="B350" s="266"/>
      <c r="C350" s="266"/>
      <c r="D350" s="266"/>
      <c r="E350" s="266"/>
    </row>
  </sheetData>
  <mergeCells count="47">
    <mergeCell ref="A85:A90"/>
    <mergeCell ref="A1:E1"/>
    <mergeCell ref="A9:A22"/>
    <mergeCell ref="A5:A8"/>
    <mergeCell ref="A24:A30"/>
    <mergeCell ref="A31:A37"/>
    <mergeCell ref="A38:A43"/>
    <mergeCell ref="A45:A70"/>
    <mergeCell ref="A71:A79"/>
    <mergeCell ref="A80:A81"/>
    <mergeCell ref="A83:A84"/>
    <mergeCell ref="A147:A154"/>
    <mergeCell ref="A91:A98"/>
    <mergeCell ref="A99:A101"/>
    <mergeCell ref="A102:A103"/>
    <mergeCell ref="A106:A107"/>
    <mergeCell ref="A108:A117"/>
    <mergeCell ref="A118:A119"/>
    <mergeCell ref="A120:A128"/>
    <mergeCell ref="A129:A131"/>
    <mergeCell ref="A132:A139"/>
    <mergeCell ref="A141:A143"/>
    <mergeCell ref="A144:A146"/>
    <mergeCell ref="A237:A247"/>
    <mergeCell ref="A155:A158"/>
    <mergeCell ref="A160:A176"/>
    <mergeCell ref="A177:A179"/>
    <mergeCell ref="A180:A183"/>
    <mergeCell ref="A184:A188"/>
    <mergeCell ref="A189:A203"/>
    <mergeCell ref="A204:A211"/>
    <mergeCell ref="A212:A214"/>
    <mergeCell ref="A215:A218"/>
    <mergeCell ref="A219:A222"/>
    <mergeCell ref="A223:A235"/>
    <mergeCell ref="A350:E350"/>
    <mergeCell ref="A249:A253"/>
    <mergeCell ref="A255:A256"/>
    <mergeCell ref="A257:A266"/>
    <mergeCell ref="A267:A268"/>
    <mergeCell ref="A271:A272"/>
    <mergeCell ref="A273:A286"/>
    <mergeCell ref="A288:A303"/>
    <mergeCell ref="A304:A330"/>
    <mergeCell ref="A331:A336"/>
    <mergeCell ref="A337:A344"/>
    <mergeCell ref="A345:A349"/>
  </mergeCells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Normal="100" workbookViewId="0">
      <selection activeCell="E27" sqref="E27"/>
    </sheetView>
  </sheetViews>
  <sheetFormatPr defaultRowHeight="15" x14ac:dyDescent="0.25"/>
  <cols>
    <col min="1" max="1" width="31.28515625" customWidth="1"/>
    <col min="2" max="2" width="9.7109375" customWidth="1"/>
    <col min="4" max="4" width="9.7109375" customWidth="1"/>
    <col min="5" max="6" width="10.28515625" customWidth="1"/>
    <col min="7" max="7" width="13.7109375" customWidth="1"/>
  </cols>
  <sheetData>
    <row r="1" spans="1:7" ht="18.600000000000001" customHeight="1" x14ac:dyDescent="0.25">
      <c r="A1" s="390" t="s">
        <v>1283</v>
      </c>
      <c r="B1" s="391"/>
      <c r="C1" s="391"/>
      <c r="D1" s="391"/>
      <c r="E1" s="391"/>
      <c r="F1" s="391"/>
      <c r="G1" s="392"/>
    </row>
    <row r="2" spans="1:7" x14ac:dyDescent="0.25">
      <c r="A2" s="394" t="s">
        <v>219</v>
      </c>
      <c r="B2" s="393" t="s">
        <v>216</v>
      </c>
      <c r="C2" s="393"/>
      <c r="D2" s="393" t="s">
        <v>220</v>
      </c>
      <c r="E2" s="393"/>
      <c r="F2" s="393" t="s">
        <v>221</v>
      </c>
      <c r="G2" s="393"/>
    </row>
    <row r="3" spans="1:7" x14ac:dyDescent="0.25">
      <c r="A3" s="395"/>
      <c r="B3" s="248" t="s">
        <v>217</v>
      </c>
      <c r="C3" s="248" t="s">
        <v>132</v>
      </c>
      <c r="D3" s="248" t="s">
        <v>217</v>
      </c>
      <c r="E3" s="249" t="s">
        <v>132</v>
      </c>
      <c r="F3" s="248" t="s">
        <v>217</v>
      </c>
      <c r="G3" s="249" t="s">
        <v>132</v>
      </c>
    </row>
    <row r="4" spans="1:7" ht="14.45" customHeight="1" x14ac:dyDescent="0.25">
      <c r="A4" s="250" t="s">
        <v>222</v>
      </c>
      <c r="B4" s="251">
        <v>826</v>
      </c>
      <c r="C4" s="252">
        <f>B4/B$20</f>
        <v>0.89978213507625271</v>
      </c>
      <c r="D4" s="253">
        <v>48916</v>
      </c>
      <c r="E4" s="252">
        <f>D4/D$20</f>
        <v>0.92679045092838197</v>
      </c>
      <c r="F4" s="253">
        <v>22</v>
      </c>
      <c r="G4" s="252">
        <f>F4/F$20</f>
        <v>0.45833333333333331</v>
      </c>
    </row>
    <row r="5" spans="1:7" x14ac:dyDescent="0.25">
      <c r="A5" s="250" t="s">
        <v>223</v>
      </c>
      <c r="B5" s="251">
        <v>25</v>
      </c>
      <c r="C5" s="252">
        <f t="shared" ref="C5:E19" si="0">B5/B$20</f>
        <v>2.7233115468409588E-2</v>
      </c>
      <c r="D5" s="251">
        <v>2868</v>
      </c>
      <c r="E5" s="252">
        <f t="shared" si="0"/>
        <v>5.4338764683592271E-2</v>
      </c>
      <c r="F5" s="253">
        <v>8</v>
      </c>
      <c r="G5" s="252">
        <f t="shared" ref="G5" si="1">F5/F$20</f>
        <v>0.16666666666666666</v>
      </c>
    </row>
    <row r="6" spans="1:7" x14ac:dyDescent="0.25">
      <c r="A6" s="250" t="s">
        <v>234</v>
      </c>
      <c r="B6" s="251">
        <v>12</v>
      </c>
      <c r="C6" s="252">
        <f t="shared" si="0"/>
        <v>1.3071895424836602E-2</v>
      </c>
      <c r="D6" s="251">
        <v>531</v>
      </c>
      <c r="E6" s="252">
        <f t="shared" si="0"/>
        <v>1.0060629026146267E-2</v>
      </c>
      <c r="F6" s="253">
        <v>1</v>
      </c>
      <c r="G6" s="252">
        <f t="shared" ref="G6" si="2">F6/F$20</f>
        <v>2.0833333333333332E-2</v>
      </c>
    </row>
    <row r="7" spans="1:7" x14ac:dyDescent="0.25">
      <c r="A7" s="250" t="s">
        <v>236</v>
      </c>
      <c r="B7" s="254">
        <v>0</v>
      </c>
      <c r="C7" s="252">
        <f t="shared" si="0"/>
        <v>0</v>
      </c>
      <c r="D7" s="251">
        <v>33</v>
      </c>
      <c r="E7" s="252">
        <f t="shared" si="0"/>
        <v>6.2523683213338383E-4</v>
      </c>
      <c r="F7" s="253">
        <v>0</v>
      </c>
      <c r="G7" s="252">
        <f t="shared" ref="G7" si="3">F7/F$20</f>
        <v>0</v>
      </c>
    </row>
    <row r="8" spans="1:7" x14ac:dyDescent="0.25">
      <c r="A8" s="250" t="s">
        <v>224</v>
      </c>
      <c r="B8" s="251">
        <v>0</v>
      </c>
      <c r="C8" s="252">
        <f t="shared" si="0"/>
        <v>0</v>
      </c>
      <c r="D8" s="251">
        <v>32</v>
      </c>
      <c r="E8" s="252">
        <f t="shared" si="0"/>
        <v>6.0629026146267529E-4</v>
      </c>
      <c r="F8" s="253">
        <v>0</v>
      </c>
      <c r="G8" s="252">
        <f t="shared" ref="G8" si="4">F8/F$20</f>
        <v>0</v>
      </c>
    </row>
    <row r="9" spans="1:7" x14ac:dyDescent="0.25">
      <c r="A9" s="250" t="s">
        <v>225</v>
      </c>
      <c r="B9" s="251">
        <v>0</v>
      </c>
      <c r="C9" s="252">
        <f t="shared" si="0"/>
        <v>0</v>
      </c>
      <c r="D9" s="254">
        <v>4</v>
      </c>
      <c r="E9" s="252">
        <f t="shared" si="0"/>
        <v>7.5786282682834412E-5</v>
      </c>
      <c r="F9" s="255">
        <v>0</v>
      </c>
      <c r="G9" s="252">
        <f t="shared" ref="G9" si="5">F9/F$20</f>
        <v>0</v>
      </c>
    </row>
    <row r="10" spans="1:7" x14ac:dyDescent="0.25">
      <c r="A10" s="250" t="s">
        <v>226</v>
      </c>
      <c r="B10" s="254">
        <v>0</v>
      </c>
      <c r="C10" s="252">
        <f t="shared" si="0"/>
        <v>0</v>
      </c>
      <c r="D10" s="251">
        <v>4</v>
      </c>
      <c r="E10" s="252">
        <f t="shared" si="0"/>
        <v>7.5786282682834412E-5</v>
      </c>
      <c r="F10" s="253">
        <v>0</v>
      </c>
      <c r="G10" s="252">
        <f t="shared" ref="G10" si="6">F10/F$20</f>
        <v>0</v>
      </c>
    </row>
    <row r="11" spans="1:7" x14ac:dyDescent="0.25">
      <c r="A11" s="250" t="s">
        <v>227</v>
      </c>
      <c r="B11" s="254">
        <v>0</v>
      </c>
      <c r="C11" s="252">
        <f t="shared" si="0"/>
        <v>0</v>
      </c>
      <c r="D11" s="251">
        <v>155</v>
      </c>
      <c r="E11" s="252">
        <f t="shared" si="0"/>
        <v>2.9367184539598333E-3</v>
      </c>
      <c r="F11" s="253">
        <v>1</v>
      </c>
      <c r="G11" s="252">
        <f t="shared" ref="G11" si="7">F11/F$20</f>
        <v>2.0833333333333332E-2</v>
      </c>
    </row>
    <row r="12" spans="1:7" x14ac:dyDescent="0.25">
      <c r="A12" s="250" t="s">
        <v>235</v>
      </c>
      <c r="B12" s="251">
        <v>0</v>
      </c>
      <c r="C12" s="252">
        <f t="shared" si="0"/>
        <v>0</v>
      </c>
      <c r="D12" s="251">
        <v>30</v>
      </c>
      <c r="E12" s="252">
        <f t="shared" si="0"/>
        <v>5.683971201212581E-4</v>
      </c>
      <c r="F12" s="253">
        <v>0</v>
      </c>
      <c r="G12" s="252">
        <f t="shared" ref="G12" si="8">F12/F$20</f>
        <v>0</v>
      </c>
    </row>
    <row r="13" spans="1:7" x14ac:dyDescent="0.25">
      <c r="A13" s="250" t="s">
        <v>228</v>
      </c>
      <c r="B13" s="254">
        <v>0</v>
      </c>
      <c r="C13" s="252">
        <f t="shared" si="0"/>
        <v>0</v>
      </c>
      <c r="D13" s="251">
        <v>22</v>
      </c>
      <c r="E13" s="252">
        <f t="shared" si="0"/>
        <v>4.1682455475558922E-4</v>
      </c>
      <c r="F13" s="253">
        <v>0</v>
      </c>
      <c r="G13" s="252">
        <f t="shared" ref="G13" si="9">F13/F$20</f>
        <v>0</v>
      </c>
    </row>
    <row r="14" spans="1:7" x14ac:dyDescent="0.25">
      <c r="A14" s="250" t="s">
        <v>229</v>
      </c>
      <c r="B14" s="254">
        <v>2</v>
      </c>
      <c r="C14" s="252">
        <f t="shared" si="0"/>
        <v>2.1786492374727671E-3</v>
      </c>
      <c r="D14" s="251">
        <v>59</v>
      </c>
      <c r="E14" s="252">
        <f t="shared" si="0"/>
        <v>1.1178476695718074E-3</v>
      </c>
      <c r="F14" s="253">
        <v>0</v>
      </c>
      <c r="G14" s="252">
        <f t="shared" ref="G14" si="10">F14/F$20</f>
        <v>0</v>
      </c>
    </row>
    <row r="15" spans="1:7" x14ac:dyDescent="0.25">
      <c r="A15" s="250" t="s">
        <v>231</v>
      </c>
      <c r="B15" s="254">
        <v>0</v>
      </c>
      <c r="C15" s="252">
        <f t="shared" si="0"/>
        <v>0</v>
      </c>
      <c r="D15" s="251">
        <v>0</v>
      </c>
      <c r="E15" s="252">
        <f t="shared" si="0"/>
        <v>0</v>
      </c>
      <c r="F15" s="253">
        <v>0</v>
      </c>
      <c r="G15" s="252">
        <f t="shared" ref="G15" si="11">F15/F$20</f>
        <v>0</v>
      </c>
    </row>
    <row r="16" spans="1:7" x14ac:dyDescent="0.25">
      <c r="A16" s="250" t="s">
        <v>237</v>
      </c>
      <c r="B16" s="254">
        <v>0</v>
      </c>
      <c r="C16" s="252">
        <f t="shared" si="0"/>
        <v>0</v>
      </c>
      <c r="D16" s="251">
        <v>20</v>
      </c>
      <c r="E16" s="252">
        <f t="shared" si="0"/>
        <v>3.7893141341417203E-4</v>
      </c>
      <c r="F16" s="253">
        <v>0</v>
      </c>
      <c r="G16" s="252">
        <f t="shared" ref="G16" si="12">F16/F$20</f>
        <v>0</v>
      </c>
    </row>
    <row r="17" spans="1:7" x14ac:dyDescent="0.25">
      <c r="A17" s="250" t="s">
        <v>230</v>
      </c>
      <c r="B17" s="251">
        <v>1</v>
      </c>
      <c r="C17" s="252">
        <f t="shared" si="0"/>
        <v>1.0893246187363835E-3</v>
      </c>
      <c r="D17" s="251">
        <v>45</v>
      </c>
      <c r="E17" s="252">
        <f t="shared" si="0"/>
        <v>8.525956801818871E-4</v>
      </c>
      <c r="F17" s="253">
        <v>0</v>
      </c>
      <c r="G17" s="252">
        <f t="shared" ref="G17" si="13">F17/F$20</f>
        <v>0</v>
      </c>
    </row>
    <row r="18" spans="1:7" x14ac:dyDescent="0.25">
      <c r="A18" s="250" t="s">
        <v>232</v>
      </c>
      <c r="B18" s="251">
        <v>27</v>
      </c>
      <c r="C18" s="252">
        <f t="shared" si="0"/>
        <v>2.9411764705882353E-2</v>
      </c>
      <c r="D18" s="251">
        <v>55</v>
      </c>
      <c r="E18" s="252">
        <f t="shared" si="0"/>
        <v>1.0420613868889731E-3</v>
      </c>
      <c r="F18" s="253">
        <v>0</v>
      </c>
      <c r="G18" s="252">
        <f t="shared" ref="G18" si="14">F18/F$20</f>
        <v>0</v>
      </c>
    </row>
    <row r="19" spans="1:7" x14ac:dyDescent="0.25">
      <c r="A19" s="250" t="s">
        <v>233</v>
      </c>
      <c r="B19" s="251">
        <v>25</v>
      </c>
      <c r="C19" s="252">
        <f t="shared" si="0"/>
        <v>2.7233115468409588E-2</v>
      </c>
      <c r="D19" s="251">
        <v>6</v>
      </c>
      <c r="E19" s="252">
        <f t="shared" si="0"/>
        <v>1.136794240242516E-4</v>
      </c>
      <c r="F19" s="253">
        <v>16</v>
      </c>
      <c r="G19" s="252">
        <f t="shared" ref="G19" si="15">F19/F$20</f>
        <v>0.33333333333333331</v>
      </c>
    </row>
    <row r="20" spans="1:7" x14ac:dyDescent="0.25">
      <c r="A20" s="256" t="s">
        <v>238</v>
      </c>
      <c r="B20" s="257">
        <f>SUM(B4:B19)</f>
        <v>918</v>
      </c>
      <c r="C20" s="258" t="s">
        <v>110</v>
      </c>
      <c r="D20" s="257">
        <f>SUM(D4:D19)</f>
        <v>52780</v>
      </c>
      <c r="E20" s="259" t="s">
        <v>110</v>
      </c>
      <c r="F20" s="257">
        <f>SUM(F4:F19)</f>
        <v>48</v>
      </c>
      <c r="G20" s="259" t="s">
        <v>110</v>
      </c>
    </row>
    <row r="21" spans="1:7" x14ac:dyDescent="0.25">
      <c r="A21" s="384" t="s">
        <v>167</v>
      </c>
      <c r="B21" s="385"/>
      <c r="C21" s="385"/>
      <c r="D21" s="385"/>
      <c r="E21" s="385"/>
      <c r="F21" s="385"/>
      <c r="G21" s="386"/>
    </row>
    <row r="22" spans="1:7" ht="30.75" customHeight="1" x14ac:dyDescent="0.25">
      <c r="A22" s="387" t="s">
        <v>239</v>
      </c>
      <c r="B22" s="388"/>
      <c r="C22" s="388"/>
      <c r="D22" s="388"/>
      <c r="E22" s="388"/>
      <c r="F22" s="388"/>
      <c r="G22" s="389"/>
    </row>
    <row r="23" spans="1:7" x14ac:dyDescent="0.25">
      <c r="B23" s="37"/>
      <c r="C23" s="19"/>
      <c r="D23" s="37"/>
      <c r="E23" s="19"/>
      <c r="F23" s="37"/>
      <c r="G23" s="19"/>
    </row>
    <row r="24" spans="1:7" x14ac:dyDescent="0.25">
      <c r="B24" s="37"/>
      <c r="D24" s="37"/>
      <c r="F24" s="37"/>
    </row>
  </sheetData>
  <mergeCells count="7">
    <mergeCell ref="A21:G21"/>
    <mergeCell ref="A22:G22"/>
    <mergeCell ref="A1:G1"/>
    <mergeCell ref="F2:G2"/>
    <mergeCell ref="B2:C2"/>
    <mergeCell ref="D2:E2"/>
    <mergeCell ref="A2:A3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V24"/>
  <sheetViews>
    <sheetView zoomScaleNormal="100" workbookViewId="0">
      <selection sqref="A1:L8"/>
    </sheetView>
  </sheetViews>
  <sheetFormatPr defaultRowHeight="15" x14ac:dyDescent="0.25"/>
  <cols>
    <col min="1" max="1" width="30.85546875" customWidth="1"/>
    <col min="2" max="5" width="7.7109375" style="14" customWidth="1"/>
    <col min="6" max="11" width="7.7109375" customWidth="1"/>
    <col min="12" max="12" width="7.7109375" style="62" customWidth="1"/>
  </cols>
  <sheetData>
    <row r="1" spans="1:22" ht="15.75" x14ac:dyDescent="0.25">
      <c r="A1" s="171" t="s">
        <v>3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3"/>
      <c r="M1" s="58"/>
      <c r="N1" s="58"/>
      <c r="O1" s="58"/>
      <c r="P1" s="58"/>
    </row>
    <row r="2" spans="1:22" x14ac:dyDescent="0.25">
      <c r="A2" s="132" t="s">
        <v>5</v>
      </c>
      <c r="B2" s="132">
        <v>2008</v>
      </c>
      <c r="C2" s="132">
        <v>2009</v>
      </c>
      <c r="D2" s="132">
        <v>2010</v>
      </c>
      <c r="E2" s="132">
        <v>2011</v>
      </c>
      <c r="F2" s="132">
        <v>2012</v>
      </c>
      <c r="G2" s="132">
        <v>2013</v>
      </c>
      <c r="H2" s="132">
        <v>2014</v>
      </c>
      <c r="I2" s="132">
        <v>2015</v>
      </c>
      <c r="J2" s="132">
        <v>2016</v>
      </c>
      <c r="K2" s="132">
        <v>2017</v>
      </c>
      <c r="L2" s="132">
        <v>2018</v>
      </c>
    </row>
    <row r="3" spans="1:22" x14ac:dyDescent="0.25">
      <c r="A3" s="174" t="s">
        <v>6</v>
      </c>
      <c r="B3" s="175">
        <v>943.7</v>
      </c>
      <c r="C3" s="175">
        <v>932</v>
      </c>
      <c r="D3" s="175">
        <v>1018.1</v>
      </c>
      <c r="E3" s="175">
        <v>924.6</v>
      </c>
      <c r="F3" s="175">
        <v>948</v>
      </c>
      <c r="G3" s="175">
        <v>1007.5</v>
      </c>
      <c r="H3" s="176">
        <v>960.3</v>
      </c>
      <c r="I3" s="177">
        <v>990.4</v>
      </c>
      <c r="J3" s="177">
        <v>1049.5999999999999</v>
      </c>
      <c r="K3" s="177">
        <v>1033.9000000000001</v>
      </c>
      <c r="L3" s="177">
        <v>1040.4000000000001</v>
      </c>
    </row>
    <row r="4" spans="1:22" x14ac:dyDescent="0.25">
      <c r="A4" s="178" t="s">
        <v>7</v>
      </c>
      <c r="B4" s="175">
        <v>1174.8</v>
      </c>
      <c r="C4" s="175">
        <v>1042.8</v>
      </c>
      <c r="D4" s="175">
        <v>1085.5999999999999</v>
      </c>
      <c r="E4" s="175">
        <v>971.9</v>
      </c>
      <c r="F4" s="175">
        <v>1181.0999999999999</v>
      </c>
      <c r="G4" s="175">
        <v>1088.4000000000001</v>
      </c>
      <c r="H4" s="176">
        <v>1028.5</v>
      </c>
      <c r="I4" s="177">
        <v>987.5</v>
      </c>
      <c r="J4" s="177">
        <v>954.8</v>
      </c>
      <c r="K4" s="177">
        <v>923.1</v>
      </c>
      <c r="L4" s="177">
        <v>1063.3</v>
      </c>
    </row>
    <row r="5" spans="1:22" x14ac:dyDescent="0.25">
      <c r="A5" s="179" t="s">
        <v>8</v>
      </c>
      <c r="B5" s="175">
        <v>717.8</v>
      </c>
      <c r="C5" s="175">
        <v>701.5</v>
      </c>
      <c r="D5" s="175">
        <v>714.9</v>
      </c>
      <c r="E5" s="175">
        <v>719</v>
      </c>
      <c r="F5" s="175">
        <v>706.3</v>
      </c>
      <c r="G5" s="175">
        <v>726.1</v>
      </c>
      <c r="H5" s="176">
        <v>696.6</v>
      </c>
      <c r="I5" s="177">
        <v>714.8</v>
      </c>
      <c r="J5" s="177">
        <v>712.9</v>
      </c>
      <c r="K5" s="177">
        <v>712.4</v>
      </c>
      <c r="L5" s="177">
        <v>714.7</v>
      </c>
    </row>
    <row r="6" spans="1:22" x14ac:dyDescent="0.25">
      <c r="A6" s="180" t="s">
        <v>159</v>
      </c>
      <c r="B6" s="175">
        <v>507.1</v>
      </c>
      <c r="C6" s="175">
        <v>434.8</v>
      </c>
      <c r="D6" s="175">
        <v>428.5</v>
      </c>
      <c r="E6" s="175">
        <v>423.4</v>
      </c>
      <c r="F6" s="175">
        <v>483.3</v>
      </c>
      <c r="G6" s="175">
        <v>551.29999999999995</v>
      </c>
      <c r="H6" s="176">
        <v>416.9</v>
      </c>
      <c r="I6" s="177">
        <v>537.5</v>
      </c>
      <c r="J6" s="177">
        <v>489.6</v>
      </c>
      <c r="K6" s="177">
        <v>449.7</v>
      </c>
      <c r="L6" s="177">
        <v>450.2</v>
      </c>
    </row>
    <row r="7" spans="1:22" x14ac:dyDescent="0.25">
      <c r="A7" s="181" t="s">
        <v>4</v>
      </c>
      <c r="B7" s="175">
        <v>423.3</v>
      </c>
      <c r="C7" s="175">
        <v>463.5</v>
      </c>
      <c r="D7" s="175">
        <v>412.3</v>
      </c>
      <c r="E7" s="175">
        <v>431.6</v>
      </c>
      <c r="F7" s="175">
        <v>422.2</v>
      </c>
      <c r="G7" s="175">
        <v>458</v>
      </c>
      <c r="H7" s="176">
        <v>467.3</v>
      </c>
      <c r="I7" s="177">
        <v>478.4</v>
      </c>
      <c r="J7" s="177">
        <v>474.7</v>
      </c>
      <c r="K7" s="177">
        <v>483.8</v>
      </c>
      <c r="L7" s="177">
        <v>505.1</v>
      </c>
    </row>
    <row r="8" spans="1:22" ht="14.45" x14ac:dyDescent="0.3">
      <c r="A8" s="168" t="s">
        <v>167</v>
      </c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70"/>
    </row>
    <row r="10" spans="1:22" ht="14.45" x14ac:dyDescent="0.3">
      <c r="A10" s="1"/>
      <c r="F10" s="1"/>
      <c r="G10" s="1"/>
      <c r="H10" s="1"/>
      <c r="I10" s="1"/>
      <c r="J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4.45" x14ac:dyDescent="0.3">
      <c r="A11" s="1"/>
      <c r="F11" s="3"/>
      <c r="G11" s="3"/>
      <c r="H11" s="3"/>
      <c r="I11" s="3"/>
      <c r="M11" s="3"/>
      <c r="N11" s="3"/>
      <c r="O11" s="3"/>
      <c r="P11" s="3"/>
      <c r="Q11" s="3"/>
      <c r="R11" s="3"/>
      <c r="S11" s="3"/>
      <c r="T11" s="3"/>
      <c r="U11" s="2"/>
      <c r="V11" s="1"/>
    </row>
    <row r="12" spans="1:22" ht="14.65" x14ac:dyDescent="0.35">
      <c r="B12"/>
      <c r="C12"/>
      <c r="D12"/>
      <c r="E12"/>
    </row>
    <row r="13" spans="1:22" ht="14.65" x14ac:dyDescent="0.35">
      <c r="B13"/>
      <c r="C13"/>
      <c r="D13"/>
      <c r="E13"/>
    </row>
    <row r="14" spans="1:22" ht="14.65" x14ac:dyDescent="0.35">
      <c r="B14"/>
      <c r="C14"/>
      <c r="D14"/>
      <c r="E14"/>
    </row>
    <row r="15" spans="1:22" ht="14.65" x14ac:dyDescent="0.35">
      <c r="B15"/>
      <c r="C15"/>
      <c r="D15"/>
      <c r="E15"/>
    </row>
    <row r="16" spans="1:22" ht="14.65" x14ac:dyDescent="0.35">
      <c r="B16"/>
      <c r="C16"/>
      <c r="D16"/>
      <c r="E16"/>
    </row>
    <row r="17" spans="1:10" ht="14.45" x14ac:dyDescent="0.3">
      <c r="B17"/>
      <c r="C17"/>
      <c r="D17"/>
      <c r="E17"/>
    </row>
    <row r="18" spans="1:10" ht="14.45" x14ac:dyDescent="0.3">
      <c r="A18" s="1"/>
      <c r="F18" s="3"/>
      <c r="G18" s="3"/>
      <c r="H18" s="3"/>
      <c r="I18" s="3"/>
      <c r="J18" s="3"/>
    </row>
    <row r="19" spans="1:10" ht="14.45" x14ac:dyDescent="0.3">
      <c r="A19" s="1"/>
      <c r="F19" s="3"/>
      <c r="G19" s="3"/>
      <c r="H19" s="3"/>
      <c r="I19" s="3"/>
      <c r="J19" s="3"/>
    </row>
    <row r="20" spans="1:10" ht="14.45" x14ac:dyDescent="0.3">
      <c r="A20" s="1"/>
      <c r="F20" s="3"/>
      <c r="G20" s="3"/>
      <c r="H20" s="3"/>
      <c r="I20" s="3"/>
      <c r="J20" s="3"/>
    </row>
    <row r="21" spans="1:10" ht="14.45" x14ac:dyDescent="0.3">
      <c r="A21" s="1"/>
      <c r="F21" s="3"/>
      <c r="G21" s="3"/>
      <c r="H21" s="3"/>
      <c r="I21" s="3"/>
      <c r="J21" s="3"/>
    </row>
    <row r="22" spans="1:10" ht="14.45" x14ac:dyDescent="0.3">
      <c r="A22" s="1"/>
      <c r="F22" s="3"/>
      <c r="G22" s="3"/>
      <c r="H22" s="3"/>
      <c r="I22" s="3"/>
      <c r="J22" s="3"/>
    </row>
    <row r="23" spans="1:10" ht="14.45" x14ac:dyDescent="0.3">
      <c r="A23" s="1"/>
      <c r="F23" s="2"/>
      <c r="G23" s="2"/>
      <c r="H23" s="2"/>
      <c r="I23" s="2"/>
      <c r="J23" s="2"/>
    </row>
    <row r="24" spans="1:10" x14ac:dyDescent="0.25">
      <c r="A24" s="1"/>
      <c r="F24" s="1"/>
      <c r="G24" s="1"/>
      <c r="H24" s="1"/>
      <c r="I24" s="1"/>
      <c r="J24" s="1"/>
    </row>
  </sheetData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Y28"/>
  <sheetViews>
    <sheetView zoomScaleNormal="100" workbookViewId="0">
      <selection activeCell="N5" sqref="N5"/>
    </sheetView>
  </sheetViews>
  <sheetFormatPr defaultRowHeight="15" x14ac:dyDescent="0.25"/>
  <cols>
    <col min="1" max="1" width="5.28515625" bestFit="1" customWidth="1"/>
    <col min="2" max="11" width="11.42578125" customWidth="1"/>
  </cols>
  <sheetData>
    <row r="1" spans="1:25" ht="16.5" thickBot="1" x14ac:dyDescent="0.3">
      <c r="A1" s="279" t="s">
        <v>538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spans="1:25" s="4" customFormat="1" ht="15.75" thickBot="1" x14ac:dyDescent="0.3">
      <c r="A2" s="94" t="s">
        <v>498</v>
      </c>
      <c r="B2" s="95" t="s">
        <v>625</v>
      </c>
      <c r="C2" s="95" t="s">
        <v>626</v>
      </c>
      <c r="D2" s="95" t="s">
        <v>627</v>
      </c>
      <c r="E2" s="95" t="s">
        <v>628</v>
      </c>
      <c r="F2" s="95" t="s">
        <v>629</v>
      </c>
      <c r="G2" s="95" t="s">
        <v>630</v>
      </c>
      <c r="H2" s="95" t="s">
        <v>631</v>
      </c>
      <c r="I2" s="95" t="s">
        <v>632</v>
      </c>
      <c r="J2" s="95" t="s">
        <v>633</v>
      </c>
      <c r="K2" s="96" t="s">
        <v>184</v>
      </c>
      <c r="L2"/>
      <c r="M2"/>
      <c r="N2"/>
      <c r="O2"/>
      <c r="P2"/>
      <c r="Q2"/>
      <c r="R2"/>
      <c r="S2"/>
      <c r="T2"/>
      <c r="U2"/>
      <c r="V2"/>
      <c r="W2"/>
      <c r="X2" s="61"/>
      <c r="Y2" s="61"/>
    </row>
    <row r="3" spans="1:25" s="4" customFormat="1" ht="45" x14ac:dyDescent="0.25">
      <c r="A3" s="97">
        <v>1</v>
      </c>
      <c r="B3" s="93" t="s">
        <v>539</v>
      </c>
      <c r="C3" s="93" t="s">
        <v>540</v>
      </c>
      <c r="D3" s="93" t="s">
        <v>541</v>
      </c>
      <c r="E3" s="93" t="s">
        <v>542</v>
      </c>
      <c r="F3" s="93" t="s">
        <v>543</v>
      </c>
      <c r="G3" s="93" t="s">
        <v>544</v>
      </c>
      <c r="H3" s="93" t="s">
        <v>545</v>
      </c>
      <c r="I3" s="93" t="s">
        <v>546</v>
      </c>
      <c r="J3" s="93" t="s">
        <v>547</v>
      </c>
      <c r="K3" s="98" t="s">
        <v>548</v>
      </c>
      <c r="L3"/>
      <c r="M3"/>
      <c r="N3"/>
      <c r="O3"/>
      <c r="P3"/>
      <c r="Q3"/>
      <c r="R3"/>
      <c r="S3"/>
      <c r="T3"/>
      <c r="U3"/>
      <c r="V3"/>
      <c r="W3"/>
      <c r="X3" s="61"/>
      <c r="Y3" s="61"/>
    </row>
    <row r="4" spans="1:25" s="4" customFormat="1" ht="45" x14ac:dyDescent="0.25">
      <c r="A4" s="99">
        <v>2</v>
      </c>
      <c r="B4" s="92" t="s">
        <v>549</v>
      </c>
      <c r="C4" s="92" t="s">
        <v>550</v>
      </c>
      <c r="D4" s="92" t="s">
        <v>551</v>
      </c>
      <c r="E4" s="92" t="s">
        <v>552</v>
      </c>
      <c r="F4" s="92" t="s">
        <v>553</v>
      </c>
      <c r="G4" s="92" t="s">
        <v>554</v>
      </c>
      <c r="H4" s="92" t="s">
        <v>555</v>
      </c>
      <c r="I4" s="92" t="s">
        <v>556</v>
      </c>
      <c r="J4" s="92" t="s">
        <v>557</v>
      </c>
      <c r="K4" s="100" t="s">
        <v>558</v>
      </c>
      <c r="L4"/>
      <c r="M4"/>
      <c r="N4"/>
      <c r="O4"/>
      <c r="P4"/>
      <c r="Q4"/>
      <c r="R4"/>
      <c r="S4"/>
      <c r="T4"/>
      <c r="U4"/>
      <c r="V4"/>
      <c r="W4"/>
      <c r="X4" s="61"/>
      <c r="Y4" s="61"/>
    </row>
    <row r="5" spans="1:25" s="4" customFormat="1" ht="60" x14ac:dyDescent="0.25">
      <c r="A5" s="99">
        <v>3</v>
      </c>
      <c r="B5" s="92" t="s">
        <v>559</v>
      </c>
      <c r="C5" s="92" t="s">
        <v>560</v>
      </c>
      <c r="D5" s="92" t="s">
        <v>561</v>
      </c>
      <c r="E5" s="92" t="s">
        <v>562</v>
      </c>
      <c r="F5" s="92" t="s">
        <v>563</v>
      </c>
      <c r="G5" s="92" t="s">
        <v>564</v>
      </c>
      <c r="H5" s="92" t="s">
        <v>565</v>
      </c>
      <c r="I5" s="92" t="s">
        <v>566</v>
      </c>
      <c r="J5" s="92" t="s">
        <v>567</v>
      </c>
      <c r="K5" s="100" t="s">
        <v>568</v>
      </c>
      <c r="L5"/>
      <c r="M5"/>
      <c r="N5"/>
      <c r="O5"/>
      <c r="P5"/>
      <c r="Q5"/>
      <c r="R5"/>
      <c r="S5"/>
      <c r="T5"/>
      <c r="U5"/>
      <c r="V5"/>
      <c r="W5"/>
      <c r="X5" s="61"/>
      <c r="Y5" s="61"/>
    </row>
    <row r="6" spans="1:25" s="4" customFormat="1" ht="30" x14ac:dyDescent="0.25">
      <c r="A6" s="99">
        <v>4</v>
      </c>
      <c r="B6" s="92" t="s">
        <v>569</v>
      </c>
      <c r="C6" s="92" t="s">
        <v>570</v>
      </c>
      <c r="D6" s="92" t="s">
        <v>571</v>
      </c>
      <c r="E6" s="92" t="s">
        <v>572</v>
      </c>
      <c r="F6" s="92" t="s">
        <v>573</v>
      </c>
      <c r="G6" s="92" t="s">
        <v>574</v>
      </c>
      <c r="H6" s="92" t="s">
        <v>575</v>
      </c>
      <c r="I6" s="92" t="s">
        <v>576</v>
      </c>
      <c r="J6" s="92" t="s">
        <v>577</v>
      </c>
      <c r="K6" s="100" t="s">
        <v>578</v>
      </c>
      <c r="L6"/>
      <c r="M6"/>
      <c r="N6"/>
      <c r="O6"/>
      <c r="P6"/>
      <c r="Q6"/>
      <c r="R6"/>
      <c r="S6"/>
      <c r="T6"/>
      <c r="U6"/>
      <c r="V6"/>
      <c r="W6"/>
      <c r="X6" s="61"/>
      <c r="Y6" s="61"/>
    </row>
    <row r="7" spans="1:25" s="4" customFormat="1" ht="45" x14ac:dyDescent="0.25">
      <c r="A7" s="99">
        <v>5</v>
      </c>
      <c r="B7" s="92" t="s">
        <v>579</v>
      </c>
      <c r="C7" s="92" t="s">
        <v>1272</v>
      </c>
      <c r="D7" s="92" t="s">
        <v>580</v>
      </c>
      <c r="E7" s="92" t="s">
        <v>581</v>
      </c>
      <c r="F7" s="92" t="s">
        <v>582</v>
      </c>
      <c r="G7" s="92" t="s">
        <v>583</v>
      </c>
      <c r="H7" s="92" t="s">
        <v>584</v>
      </c>
      <c r="I7" s="92" t="s">
        <v>585</v>
      </c>
      <c r="J7" s="92" t="s">
        <v>586</v>
      </c>
      <c r="K7" s="100" t="s">
        <v>587</v>
      </c>
      <c r="L7"/>
      <c r="M7"/>
      <c r="N7"/>
      <c r="O7"/>
      <c r="P7"/>
      <c r="Q7"/>
      <c r="R7"/>
      <c r="S7"/>
      <c r="T7"/>
      <c r="U7"/>
      <c r="V7"/>
      <c r="W7"/>
      <c r="X7" s="61"/>
      <c r="Y7" s="61"/>
    </row>
    <row r="8" spans="1:25" s="4" customFormat="1" ht="45" x14ac:dyDescent="0.25">
      <c r="A8" s="99">
        <v>6</v>
      </c>
      <c r="B8" s="92" t="s">
        <v>588</v>
      </c>
      <c r="C8" s="92" t="s">
        <v>589</v>
      </c>
      <c r="D8" s="92" t="s">
        <v>570</v>
      </c>
      <c r="E8" s="92" t="s">
        <v>590</v>
      </c>
      <c r="F8" s="92" t="s">
        <v>591</v>
      </c>
      <c r="G8" s="92" t="s">
        <v>592</v>
      </c>
      <c r="H8" s="92" t="s">
        <v>593</v>
      </c>
      <c r="I8" s="92" t="s">
        <v>594</v>
      </c>
      <c r="J8" s="92" t="s">
        <v>595</v>
      </c>
      <c r="K8" s="100" t="s">
        <v>596</v>
      </c>
      <c r="L8"/>
      <c r="M8"/>
      <c r="N8"/>
      <c r="O8"/>
      <c r="P8"/>
      <c r="Q8"/>
      <c r="R8"/>
      <c r="S8"/>
      <c r="T8"/>
      <c r="U8"/>
      <c r="V8"/>
      <c r="W8"/>
      <c r="X8" s="61"/>
      <c r="Y8" s="61"/>
    </row>
    <row r="9" spans="1:25" s="4" customFormat="1" ht="45" x14ac:dyDescent="0.25">
      <c r="A9" s="99">
        <v>7</v>
      </c>
      <c r="B9" s="92" t="s">
        <v>597</v>
      </c>
      <c r="C9" s="92" t="s">
        <v>598</v>
      </c>
      <c r="D9" s="92" t="s">
        <v>599</v>
      </c>
      <c r="E9" s="92" t="s">
        <v>600</v>
      </c>
      <c r="F9" s="92" t="s">
        <v>601</v>
      </c>
      <c r="G9" s="92" t="s">
        <v>602</v>
      </c>
      <c r="H9" s="92" t="s">
        <v>603</v>
      </c>
      <c r="I9" s="92" t="s">
        <v>604</v>
      </c>
      <c r="J9" s="92" t="s">
        <v>605</v>
      </c>
      <c r="K9" s="100" t="s">
        <v>606</v>
      </c>
      <c r="L9"/>
      <c r="M9"/>
      <c r="N9"/>
      <c r="O9"/>
      <c r="P9"/>
      <c r="Q9"/>
      <c r="R9"/>
      <c r="S9"/>
      <c r="T9"/>
      <c r="U9"/>
      <c r="V9"/>
      <c r="W9"/>
      <c r="X9" s="61"/>
      <c r="Y9" s="61"/>
    </row>
    <row r="10" spans="1:25" s="4" customFormat="1" ht="45" x14ac:dyDescent="0.25">
      <c r="A10" s="99">
        <v>8</v>
      </c>
      <c r="B10" s="92" t="s">
        <v>607</v>
      </c>
      <c r="C10" s="92" t="s">
        <v>608</v>
      </c>
      <c r="D10" s="92" t="s">
        <v>609</v>
      </c>
      <c r="E10" s="92" t="s">
        <v>610</v>
      </c>
      <c r="F10" s="92" t="s">
        <v>561</v>
      </c>
      <c r="G10" s="92" t="s">
        <v>611</v>
      </c>
      <c r="H10" s="92" t="s">
        <v>612</v>
      </c>
      <c r="I10" s="92" t="s">
        <v>613</v>
      </c>
      <c r="J10" s="92" t="s">
        <v>1268</v>
      </c>
      <c r="K10" s="100" t="s">
        <v>1273</v>
      </c>
      <c r="L10"/>
      <c r="M10"/>
      <c r="N10"/>
      <c r="O10"/>
      <c r="P10"/>
      <c r="Q10"/>
      <c r="R10"/>
      <c r="S10"/>
      <c r="T10"/>
      <c r="U10"/>
      <c r="V10"/>
      <c r="W10"/>
      <c r="X10" s="61"/>
      <c r="Y10" s="61"/>
    </row>
    <row r="11" spans="1:25" s="4" customFormat="1" ht="45.75" thickBot="1" x14ac:dyDescent="0.3">
      <c r="A11" s="99">
        <v>9</v>
      </c>
      <c r="B11" s="92" t="s">
        <v>614</v>
      </c>
      <c r="C11" s="92" t="s">
        <v>615</v>
      </c>
      <c r="D11" s="92" t="s">
        <v>1272</v>
      </c>
      <c r="E11" s="92" t="s">
        <v>616</v>
      </c>
      <c r="F11" s="92" t="s">
        <v>617</v>
      </c>
      <c r="G11" s="92" t="s">
        <v>1299</v>
      </c>
      <c r="H11" s="92" t="s">
        <v>618</v>
      </c>
      <c r="I11" s="92" t="s">
        <v>619</v>
      </c>
      <c r="J11" s="92" t="s">
        <v>620</v>
      </c>
      <c r="K11" s="103" t="s">
        <v>1287</v>
      </c>
      <c r="L11"/>
      <c r="M11"/>
      <c r="N11"/>
      <c r="O11"/>
      <c r="P11"/>
      <c r="Q11"/>
      <c r="R11"/>
      <c r="S11"/>
      <c r="T11"/>
      <c r="U11"/>
      <c r="V11"/>
      <c r="W11"/>
      <c r="X11" s="61"/>
      <c r="Y11" s="61"/>
    </row>
    <row r="12" spans="1:25" s="4" customFormat="1" ht="45.75" thickBot="1" x14ac:dyDescent="0.3">
      <c r="A12" s="101">
        <v>10</v>
      </c>
      <c r="B12" s="102" t="s">
        <v>621</v>
      </c>
      <c r="C12" s="102" t="s">
        <v>110</v>
      </c>
      <c r="D12" s="102" t="s">
        <v>610</v>
      </c>
      <c r="E12" s="102" t="s">
        <v>1271</v>
      </c>
      <c r="F12" s="102" t="s">
        <v>1270</v>
      </c>
      <c r="G12" s="102" t="s">
        <v>622</v>
      </c>
      <c r="H12" s="102" t="s">
        <v>623</v>
      </c>
      <c r="I12" s="102" t="s">
        <v>1269</v>
      </c>
      <c r="J12" s="102" t="s">
        <v>624</v>
      </c>
      <c r="K12" s="103" t="s">
        <v>1300</v>
      </c>
      <c r="L12"/>
      <c r="M12"/>
      <c r="N12"/>
      <c r="O12"/>
      <c r="P12"/>
      <c r="Q12"/>
      <c r="R12"/>
      <c r="S12"/>
      <c r="T12"/>
      <c r="U12"/>
      <c r="V12"/>
      <c r="W12"/>
      <c r="X12" s="61"/>
      <c r="Y12" s="61"/>
    </row>
    <row r="13" spans="1:25" x14ac:dyDescent="0.25">
      <c r="A13" s="280" t="s">
        <v>167</v>
      </c>
      <c r="B13" s="280"/>
      <c r="C13" s="280"/>
      <c r="D13" s="280"/>
      <c r="E13" s="280"/>
      <c r="F13" s="280"/>
      <c r="G13" s="280"/>
      <c r="H13" s="280"/>
      <c r="I13" s="280"/>
      <c r="J13" s="280"/>
      <c r="K13" s="280"/>
    </row>
    <row r="14" spans="1:25" x14ac:dyDescent="0.25">
      <c r="A14" s="281" t="s">
        <v>1274</v>
      </c>
      <c r="B14" s="281"/>
      <c r="C14" s="281"/>
      <c r="D14" s="281"/>
      <c r="E14" s="281"/>
      <c r="F14" s="281"/>
      <c r="G14" s="281"/>
      <c r="H14" s="281"/>
      <c r="I14" s="281"/>
      <c r="J14" s="281"/>
      <c r="K14" s="281"/>
    </row>
    <row r="15" spans="1:25" x14ac:dyDescent="0.25">
      <c r="A15" s="38"/>
    </row>
    <row r="16" spans="1:25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</row>
    <row r="17" spans="1:11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</row>
    <row r="18" spans="1:11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</row>
    <row r="19" spans="1:11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</row>
    <row r="20" spans="1:11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</row>
    <row r="21" spans="1:11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</row>
    <row r="22" spans="1:11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pans="1:11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spans="1:11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spans="1:11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8" spans="1:11" ht="33" customHeight="1" x14ac:dyDescent="0.25"/>
  </sheetData>
  <mergeCells count="3">
    <mergeCell ref="A1:K1"/>
    <mergeCell ref="A13:K13"/>
    <mergeCell ref="A14:K14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H77"/>
  <sheetViews>
    <sheetView zoomScale="115" zoomScaleNormal="115" workbookViewId="0">
      <selection sqref="A1:F1"/>
    </sheetView>
  </sheetViews>
  <sheetFormatPr defaultColWidth="8.85546875" defaultRowHeight="12.75" x14ac:dyDescent="0.2"/>
  <cols>
    <col min="1" max="1" width="10.7109375" style="42" bestFit="1" customWidth="1"/>
    <col min="2" max="2" width="12.42578125" style="64" bestFit="1" customWidth="1"/>
    <col min="3" max="3" width="15.42578125" style="42" bestFit="1" customWidth="1"/>
    <col min="4" max="4" width="25.7109375" style="42" bestFit="1" customWidth="1"/>
    <col min="5" max="5" width="28" style="42" bestFit="1" customWidth="1"/>
    <col min="6" max="6" width="20.140625" style="42" bestFit="1" customWidth="1"/>
    <col min="7" max="16384" width="8.85546875" style="42"/>
  </cols>
  <sheetData>
    <row r="1" spans="1:8" s="18" customFormat="1" ht="15.75" x14ac:dyDescent="0.25">
      <c r="A1" s="262" t="s">
        <v>443</v>
      </c>
      <c r="B1" s="263"/>
      <c r="C1" s="263"/>
      <c r="D1" s="263"/>
      <c r="E1" s="263"/>
      <c r="F1" s="264"/>
    </row>
    <row r="2" spans="1:8" s="36" customFormat="1" ht="15" x14ac:dyDescent="0.25">
      <c r="A2" s="25" t="s">
        <v>104</v>
      </c>
      <c r="B2" s="25" t="s">
        <v>444</v>
      </c>
      <c r="C2" s="25" t="s">
        <v>105</v>
      </c>
      <c r="D2" s="26" t="s">
        <v>178</v>
      </c>
      <c r="E2" s="44" t="s">
        <v>445</v>
      </c>
      <c r="F2" s="66" t="s">
        <v>375</v>
      </c>
    </row>
    <row r="3" spans="1:8" s="36" customFormat="1" ht="14.45" customHeight="1" x14ac:dyDescent="0.25">
      <c r="A3" s="43">
        <v>1</v>
      </c>
      <c r="B3" s="43" t="s">
        <v>285</v>
      </c>
      <c r="C3" s="45">
        <v>266</v>
      </c>
      <c r="D3" s="45">
        <v>78.7</v>
      </c>
      <c r="E3" s="45" t="s">
        <v>376</v>
      </c>
      <c r="F3" s="65">
        <v>129.80000000000001</v>
      </c>
      <c r="H3" s="67"/>
    </row>
    <row r="4" spans="1:8" s="36" customFormat="1" ht="14.45" customHeight="1" x14ac:dyDescent="0.25">
      <c r="A4" s="43">
        <v>2</v>
      </c>
      <c r="B4" s="43" t="s">
        <v>286</v>
      </c>
      <c r="C4" s="45">
        <v>204</v>
      </c>
      <c r="D4" s="45">
        <v>98.3</v>
      </c>
      <c r="E4" s="45" t="s">
        <v>377</v>
      </c>
      <c r="F4" s="65">
        <v>128.6</v>
      </c>
      <c r="H4" s="67"/>
    </row>
    <row r="5" spans="1:8" s="36" customFormat="1" ht="14.45" customHeight="1" x14ac:dyDescent="0.25">
      <c r="A5" s="43">
        <v>3</v>
      </c>
      <c r="B5" s="43" t="s">
        <v>287</v>
      </c>
      <c r="C5" s="45">
        <v>553</v>
      </c>
      <c r="D5" s="45">
        <v>73.5</v>
      </c>
      <c r="E5" s="45" t="s">
        <v>378</v>
      </c>
      <c r="F5" s="65">
        <v>120.5</v>
      </c>
      <c r="H5" s="67"/>
    </row>
    <row r="6" spans="1:8" s="36" customFormat="1" ht="14.45" customHeight="1" x14ac:dyDescent="0.25">
      <c r="A6" s="43">
        <v>4</v>
      </c>
      <c r="B6" s="43" t="s">
        <v>288</v>
      </c>
      <c r="C6" s="45">
        <v>178</v>
      </c>
      <c r="D6" s="45">
        <v>68.8</v>
      </c>
      <c r="E6" s="45" t="s">
        <v>379</v>
      </c>
      <c r="F6" s="65">
        <v>117.1</v>
      </c>
      <c r="H6" s="67"/>
    </row>
    <row r="7" spans="1:8" s="36" customFormat="1" ht="14.45" customHeight="1" x14ac:dyDescent="0.25">
      <c r="A7" s="43">
        <v>5</v>
      </c>
      <c r="B7" s="43" t="s">
        <v>289</v>
      </c>
      <c r="C7" s="45">
        <v>2059</v>
      </c>
      <c r="D7" s="45">
        <v>70.599999999999994</v>
      </c>
      <c r="E7" s="45" t="s">
        <v>380</v>
      </c>
      <c r="F7" s="65">
        <v>79.099999999999994</v>
      </c>
      <c r="H7" s="67"/>
    </row>
    <row r="8" spans="1:8" s="36" customFormat="1" ht="14.45" customHeight="1" x14ac:dyDescent="0.25">
      <c r="A8" s="43">
        <v>6</v>
      </c>
      <c r="B8" s="43" t="s">
        <v>290</v>
      </c>
      <c r="C8" s="45">
        <v>130</v>
      </c>
      <c r="D8" s="45">
        <v>64.399999999999991</v>
      </c>
      <c r="E8" s="45" t="s">
        <v>381</v>
      </c>
      <c r="F8" s="65">
        <v>96.2</v>
      </c>
      <c r="H8" s="67"/>
    </row>
    <row r="9" spans="1:8" s="36" customFormat="1" ht="14.45" customHeight="1" x14ac:dyDescent="0.25">
      <c r="A9" s="43">
        <v>7</v>
      </c>
      <c r="B9" s="43" t="s">
        <v>291</v>
      </c>
      <c r="C9" s="45">
        <v>199</v>
      </c>
      <c r="D9" s="45">
        <v>77.400000000000006</v>
      </c>
      <c r="E9" s="45" t="s">
        <v>382</v>
      </c>
      <c r="F9" s="65">
        <v>128.80000000000001</v>
      </c>
      <c r="H9" s="67"/>
    </row>
    <row r="10" spans="1:8" s="36" customFormat="1" ht="14.45" customHeight="1" x14ac:dyDescent="0.25">
      <c r="A10" s="43">
        <v>8</v>
      </c>
      <c r="B10" s="43" t="s">
        <v>292</v>
      </c>
      <c r="C10" s="45">
        <v>377</v>
      </c>
      <c r="D10" s="45">
        <v>68.699999999999989</v>
      </c>
      <c r="E10" s="45" t="s">
        <v>383</v>
      </c>
      <c r="F10" s="65">
        <v>73.2</v>
      </c>
      <c r="H10" s="67"/>
    </row>
    <row r="11" spans="1:8" s="36" customFormat="1" ht="14.45" customHeight="1" x14ac:dyDescent="0.25">
      <c r="A11" s="43">
        <v>9</v>
      </c>
      <c r="B11" s="43" t="s">
        <v>293</v>
      </c>
      <c r="C11" s="45">
        <v>608</v>
      </c>
      <c r="D11" s="45">
        <v>74.3</v>
      </c>
      <c r="E11" s="45" t="s">
        <v>384</v>
      </c>
      <c r="F11" s="65">
        <v>94.7</v>
      </c>
      <c r="H11" s="67"/>
    </row>
    <row r="12" spans="1:8" s="36" customFormat="1" ht="14.45" customHeight="1" x14ac:dyDescent="0.25">
      <c r="A12" s="43">
        <v>10</v>
      </c>
      <c r="B12" s="43" t="s">
        <v>294</v>
      </c>
      <c r="C12" s="45">
        <v>362</v>
      </c>
      <c r="D12" s="45">
        <v>77.8</v>
      </c>
      <c r="E12" s="45" t="s">
        <v>385</v>
      </c>
      <c r="F12" s="65">
        <v>104.2</v>
      </c>
      <c r="H12" s="67"/>
    </row>
    <row r="13" spans="1:8" s="36" customFormat="1" ht="14.45" customHeight="1" x14ac:dyDescent="0.25">
      <c r="A13" s="43">
        <v>11</v>
      </c>
      <c r="B13" s="43" t="s">
        <v>295</v>
      </c>
      <c r="C13" s="45">
        <v>562</v>
      </c>
      <c r="D13" s="45">
        <v>74.3</v>
      </c>
      <c r="E13" s="45" t="s">
        <v>384</v>
      </c>
      <c r="F13" s="65">
        <v>98.4</v>
      </c>
      <c r="H13" s="67"/>
    </row>
    <row r="14" spans="1:8" s="36" customFormat="1" ht="14.45" customHeight="1" x14ac:dyDescent="0.25">
      <c r="A14" s="43">
        <v>12</v>
      </c>
      <c r="B14" s="43" t="s">
        <v>296</v>
      </c>
      <c r="C14" s="45">
        <v>176</v>
      </c>
      <c r="D14" s="45">
        <v>67.7</v>
      </c>
      <c r="E14" s="45" t="s">
        <v>386</v>
      </c>
      <c r="F14" s="65">
        <v>106.3</v>
      </c>
      <c r="H14" s="67"/>
    </row>
    <row r="15" spans="1:8" s="36" customFormat="1" ht="14.45" customHeight="1" x14ac:dyDescent="0.25">
      <c r="A15" s="43">
        <v>13</v>
      </c>
      <c r="B15" s="43" t="s">
        <v>297</v>
      </c>
      <c r="C15" s="45">
        <v>3453</v>
      </c>
      <c r="D15" s="45">
        <v>62.4</v>
      </c>
      <c r="E15" s="45" t="s">
        <v>387</v>
      </c>
      <c r="F15" s="65">
        <v>65.3</v>
      </c>
      <c r="H15" s="67"/>
    </row>
    <row r="16" spans="1:8" s="36" customFormat="1" ht="14.45" customHeight="1" x14ac:dyDescent="0.25">
      <c r="A16" s="43">
        <v>14</v>
      </c>
      <c r="B16" s="43" t="s">
        <v>298</v>
      </c>
      <c r="C16" s="45">
        <v>985</v>
      </c>
      <c r="D16" s="45">
        <v>74.7</v>
      </c>
      <c r="E16" s="45" t="s">
        <v>388</v>
      </c>
      <c r="F16" s="65">
        <v>110.4</v>
      </c>
      <c r="H16" s="67"/>
    </row>
    <row r="17" spans="1:8" s="36" customFormat="1" ht="14.45" customHeight="1" x14ac:dyDescent="0.25">
      <c r="A17" s="43">
        <v>15</v>
      </c>
      <c r="B17" s="43" t="s">
        <v>299</v>
      </c>
      <c r="C17" s="45">
        <v>339</v>
      </c>
      <c r="D17" s="45">
        <v>59.9</v>
      </c>
      <c r="E17" s="45" t="s">
        <v>389</v>
      </c>
      <c r="F17" s="65">
        <v>120.9</v>
      </c>
      <c r="H17" s="67"/>
    </row>
    <row r="18" spans="1:8" s="36" customFormat="1" ht="14.45" customHeight="1" x14ac:dyDescent="0.25">
      <c r="A18" s="43">
        <v>16</v>
      </c>
      <c r="B18" s="43" t="s">
        <v>300</v>
      </c>
      <c r="C18" s="45">
        <v>452</v>
      </c>
      <c r="D18" s="45">
        <v>80.7</v>
      </c>
      <c r="E18" s="45" t="s">
        <v>390</v>
      </c>
      <c r="F18" s="65">
        <v>103</v>
      </c>
      <c r="H18" s="67"/>
    </row>
    <row r="19" spans="1:8" s="36" customFormat="1" ht="14.45" customHeight="1" x14ac:dyDescent="0.25">
      <c r="A19" s="43">
        <v>17</v>
      </c>
      <c r="B19" s="43" t="s">
        <v>301</v>
      </c>
      <c r="C19" s="45">
        <v>386</v>
      </c>
      <c r="D19" s="45">
        <v>72.5</v>
      </c>
      <c r="E19" s="45" t="s">
        <v>391</v>
      </c>
      <c r="F19" s="65">
        <v>86.2</v>
      </c>
      <c r="H19" s="67"/>
    </row>
    <row r="20" spans="1:8" s="36" customFormat="1" ht="14.45" customHeight="1" x14ac:dyDescent="0.25">
      <c r="A20" s="43">
        <v>18</v>
      </c>
      <c r="B20" s="43" t="s">
        <v>302</v>
      </c>
      <c r="C20" s="45">
        <v>896</v>
      </c>
      <c r="D20" s="45">
        <v>72.8</v>
      </c>
      <c r="E20" s="45" t="s">
        <v>392</v>
      </c>
      <c r="F20" s="65">
        <v>87.1</v>
      </c>
      <c r="H20" s="67"/>
    </row>
    <row r="21" spans="1:8" s="36" customFormat="1" ht="15" x14ac:dyDescent="0.25">
      <c r="A21" s="43">
        <v>19</v>
      </c>
      <c r="B21" s="43" t="s">
        <v>303</v>
      </c>
      <c r="C21" s="45">
        <v>60</v>
      </c>
      <c r="D21" s="45">
        <v>81.199999999999989</v>
      </c>
      <c r="E21" s="45" t="s">
        <v>393</v>
      </c>
      <c r="F21" s="65">
        <v>135.69999999999999</v>
      </c>
      <c r="H21" s="67"/>
    </row>
    <row r="22" spans="1:8" s="36" customFormat="1" ht="15" x14ac:dyDescent="0.25">
      <c r="A22" s="43">
        <v>20</v>
      </c>
      <c r="B22" s="43" t="s">
        <v>304</v>
      </c>
      <c r="C22" s="45">
        <v>983</v>
      </c>
      <c r="D22" s="45">
        <v>66.199999999999989</v>
      </c>
      <c r="E22" s="45" t="s">
        <v>394</v>
      </c>
      <c r="F22" s="65">
        <v>95.1</v>
      </c>
      <c r="H22" s="67"/>
    </row>
    <row r="23" spans="1:8" s="36" customFormat="1" ht="15" x14ac:dyDescent="0.25">
      <c r="A23" s="43">
        <v>21</v>
      </c>
      <c r="B23" s="43" t="s">
        <v>305</v>
      </c>
      <c r="C23" s="45">
        <v>112</v>
      </c>
      <c r="D23" s="45">
        <v>86.800000000000011</v>
      </c>
      <c r="E23" s="45" t="s">
        <v>395</v>
      </c>
      <c r="F23" s="65">
        <v>122</v>
      </c>
      <c r="H23" s="67"/>
    </row>
    <row r="24" spans="1:8" s="36" customFormat="1" ht="15" x14ac:dyDescent="0.25">
      <c r="A24" s="43">
        <v>22</v>
      </c>
      <c r="B24" s="43" t="s">
        <v>306</v>
      </c>
      <c r="C24" s="45">
        <v>471</v>
      </c>
      <c r="D24" s="45">
        <v>61.800000000000004</v>
      </c>
      <c r="E24" s="45" t="s">
        <v>396</v>
      </c>
      <c r="F24" s="65">
        <v>89.9</v>
      </c>
      <c r="H24" s="67"/>
    </row>
    <row r="25" spans="1:8" s="36" customFormat="1" ht="15" x14ac:dyDescent="0.25">
      <c r="A25" s="43">
        <v>23</v>
      </c>
      <c r="B25" s="43" t="s">
        <v>307</v>
      </c>
      <c r="C25" s="45">
        <v>387</v>
      </c>
      <c r="D25" s="45">
        <v>75.099999999999994</v>
      </c>
      <c r="E25" s="45" t="s">
        <v>397</v>
      </c>
      <c r="F25" s="65">
        <v>105</v>
      </c>
      <c r="H25" s="67"/>
    </row>
    <row r="26" spans="1:8" s="36" customFormat="1" ht="15" x14ac:dyDescent="0.25">
      <c r="A26" s="43">
        <v>24</v>
      </c>
      <c r="B26" s="43" t="s">
        <v>308</v>
      </c>
      <c r="C26" s="45">
        <v>234</v>
      </c>
      <c r="D26" s="45">
        <v>72.5</v>
      </c>
      <c r="E26" s="45" t="s">
        <v>398</v>
      </c>
      <c r="F26" s="65">
        <v>122.6</v>
      </c>
      <c r="H26" s="67"/>
    </row>
    <row r="27" spans="1:8" s="36" customFormat="1" ht="15" x14ac:dyDescent="0.25">
      <c r="A27" s="43">
        <v>25</v>
      </c>
      <c r="B27" s="43" t="s">
        <v>309</v>
      </c>
      <c r="C27" s="45">
        <v>185</v>
      </c>
      <c r="D27" s="45">
        <v>60.1</v>
      </c>
      <c r="E27" s="45" t="s">
        <v>399</v>
      </c>
      <c r="F27" s="65">
        <v>77.7</v>
      </c>
      <c r="H27" s="67"/>
    </row>
    <row r="28" spans="1:8" s="36" customFormat="1" ht="15" x14ac:dyDescent="0.25">
      <c r="A28" s="43">
        <v>26</v>
      </c>
      <c r="B28" s="43" t="s">
        <v>310</v>
      </c>
      <c r="C28" s="45">
        <v>83</v>
      </c>
      <c r="D28" s="45">
        <v>68.7</v>
      </c>
      <c r="E28" s="45" t="s">
        <v>400</v>
      </c>
      <c r="F28" s="65">
        <v>142</v>
      </c>
      <c r="H28" s="67"/>
    </row>
    <row r="29" spans="1:8" s="36" customFormat="1" ht="15" x14ac:dyDescent="0.25">
      <c r="A29" s="43">
        <v>27</v>
      </c>
      <c r="B29" s="43" t="s">
        <v>311</v>
      </c>
      <c r="C29" s="45">
        <v>201</v>
      </c>
      <c r="D29" s="45">
        <v>71.3</v>
      </c>
      <c r="E29" s="45" t="s">
        <v>401</v>
      </c>
      <c r="F29" s="65">
        <v>97.3</v>
      </c>
      <c r="H29" s="67"/>
    </row>
    <row r="30" spans="1:8" s="36" customFormat="1" ht="15" x14ac:dyDescent="0.25">
      <c r="A30" s="43">
        <v>28</v>
      </c>
      <c r="B30" s="43" t="s">
        <v>312</v>
      </c>
      <c r="C30" s="45">
        <v>725</v>
      </c>
      <c r="D30" s="45">
        <v>73.3</v>
      </c>
      <c r="E30" s="45" t="s">
        <v>402</v>
      </c>
      <c r="F30" s="65">
        <v>85.6</v>
      </c>
      <c r="H30" s="67"/>
    </row>
    <row r="31" spans="1:8" s="36" customFormat="1" ht="15" x14ac:dyDescent="0.25">
      <c r="A31" s="43">
        <v>29</v>
      </c>
      <c r="B31" s="43" t="s">
        <v>313</v>
      </c>
      <c r="C31" s="45">
        <v>285</v>
      </c>
      <c r="D31" s="45">
        <v>70.900000000000006</v>
      </c>
      <c r="E31" s="45" t="s">
        <v>403</v>
      </c>
      <c r="F31" s="65">
        <v>105.9</v>
      </c>
      <c r="H31" s="67"/>
    </row>
    <row r="32" spans="1:8" s="36" customFormat="1" ht="15" x14ac:dyDescent="0.25">
      <c r="A32" s="43">
        <v>30</v>
      </c>
      <c r="B32" s="43" t="s">
        <v>314</v>
      </c>
      <c r="C32" s="45">
        <v>1504</v>
      </c>
      <c r="D32" s="45">
        <v>83.4</v>
      </c>
      <c r="E32" s="45" t="s">
        <v>404</v>
      </c>
      <c r="F32" s="65">
        <v>89.4</v>
      </c>
      <c r="H32" s="67"/>
    </row>
    <row r="33" spans="1:8" s="36" customFormat="1" ht="15" x14ac:dyDescent="0.25">
      <c r="A33" s="43">
        <v>31</v>
      </c>
      <c r="B33" s="43" t="s">
        <v>315</v>
      </c>
      <c r="C33" s="45">
        <v>190</v>
      </c>
      <c r="D33" s="45">
        <v>61.9</v>
      </c>
      <c r="E33" s="45" t="s">
        <v>405</v>
      </c>
      <c r="F33" s="65">
        <v>92</v>
      </c>
      <c r="H33" s="67"/>
    </row>
    <row r="34" spans="1:8" s="36" customFormat="1" ht="15" x14ac:dyDescent="0.25">
      <c r="A34" s="43">
        <v>32</v>
      </c>
      <c r="B34" s="43" t="s">
        <v>316</v>
      </c>
      <c r="C34" s="45">
        <v>1043</v>
      </c>
      <c r="D34" s="45">
        <v>67.2</v>
      </c>
      <c r="E34" s="45" t="s">
        <v>406</v>
      </c>
      <c r="F34" s="65">
        <v>88.1</v>
      </c>
      <c r="H34" s="67"/>
    </row>
    <row r="35" spans="1:8" s="36" customFormat="1" ht="15" x14ac:dyDescent="0.25">
      <c r="A35" s="43">
        <v>33</v>
      </c>
      <c r="B35" s="43" t="s">
        <v>317</v>
      </c>
      <c r="C35" s="45">
        <v>146</v>
      </c>
      <c r="D35" s="45">
        <v>69.099999999999994</v>
      </c>
      <c r="E35" s="45" t="s">
        <v>407</v>
      </c>
      <c r="F35" s="65">
        <v>86.5</v>
      </c>
      <c r="H35" s="67"/>
    </row>
    <row r="36" spans="1:8" s="36" customFormat="1" ht="15" x14ac:dyDescent="0.25">
      <c r="A36" s="43">
        <v>34</v>
      </c>
      <c r="B36" s="43" t="s">
        <v>318</v>
      </c>
      <c r="C36" s="45">
        <v>198</v>
      </c>
      <c r="D36" s="45">
        <v>57.599999999999994</v>
      </c>
      <c r="E36" s="45" t="s">
        <v>408</v>
      </c>
      <c r="F36" s="65">
        <v>100.1</v>
      </c>
      <c r="H36" s="67"/>
    </row>
    <row r="37" spans="1:8" s="36" customFormat="1" ht="15" x14ac:dyDescent="0.25">
      <c r="A37" s="43">
        <v>35</v>
      </c>
      <c r="B37" s="43" t="s">
        <v>319</v>
      </c>
      <c r="C37" s="45">
        <v>337</v>
      </c>
      <c r="D37" s="45">
        <v>68.300000000000011</v>
      </c>
      <c r="E37" s="45" t="s">
        <v>409</v>
      </c>
      <c r="F37" s="65">
        <v>118.5</v>
      </c>
      <c r="H37" s="67"/>
    </row>
    <row r="38" spans="1:8" s="36" customFormat="1" ht="15" x14ac:dyDescent="0.25">
      <c r="A38" s="43">
        <v>36</v>
      </c>
      <c r="B38" s="43" t="s">
        <v>320</v>
      </c>
      <c r="C38" s="45">
        <v>874</v>
      </c>
      <c r="D38" s="45">
        <v>70.400000000000006</v>
      </c>
      <c r="E38" s="45" t="s">
        <v>410</v>
      </c>
      <c r="F38" s="65">
        <v>108.9</v>
      </c>
      <c r="H38" s="67"/>
    </row>
    <row r="39" spans="1:8" s="36" customFormat="1" ht="15" x14ac:dyDescent="0.25">
      <c r="A39" s="43">
        <v>37</v>
      </c>
      <c r="B39" s="43" t="s">
        <v>321</v>
      </c>
      <c r="C39" s="45">
        <v>1261</v>
      </c>
      <c r="D39" s="45">
        <v>71.7</v>
      </c>
      <c r="E39" s="45" t="s">
        <v>411</v>
      </c>
      <c r="F39" s="65">
        <v>93.6</v>
      </c>
      <c r="H39" s="67"/>
    </row>
    <row r="40" spans="1:8" s="36" customFormat="1" ht="15" x14ac:dyDescent="0.25">
      <c r="A40" s="43">
        <v>38</v>
      </c>
      <c r="B40" s="43" t="s">
        <v>322</v>
      </c>
      <c r="C40" s="45">
        <v>555</v>
      </c>
      <c r="D40" s="45">
        <v>76.8</v>
      </c>
      <c r="E40" s="45" t="s">
        <v>412</v>
      </c>
      <c r="F40" s="65">
        <v>135.6</v>
      </c>
      <c r="H40" s="67"/>
    </row>
    <row r="41" spans="1:8" s="36" customFormat="1" ht="15" x14ac:dyDescent="0.25">
      <c r="A41" s="43">
        <v>39</v>
      </c>
      <c r="B41" s="43" t="s">
        <v>323</v>
      </c>
      <c r="C41" s="45">
        <v>210</v>
      </c>
      <c r="D41" s="45">
        <v>84.4</v>
      </c>
      <c r="E41" s="45" t="s">
        <v>413</v>
      </c>
      <c r="F41" s="65">
        <v>136.6</v>
      </c>
      <c r="H41" s="67"/>
    </row>
    <row r="42" spans="1:8" s="36" customFormat="1" ht="15" x14ac:dyDescent="0.25">
      <c r="A42" s="43">
        <v>40</v>
      </c>
      <c r="B42" s="43" t="s">
        <v>324</v>
      </c>
      <c r="C42" s="45">
        <v>45</v>
      </c>
      <c r="D42" s="45">
        <v>95.9</v>
      </c>
      <c r="E42" s="45" t="s">
        <v>414</v>
      </c>
      <c r="F42" s="65">
        <v>102.7</v>
      </c>
      <c r="H42" s="67"/>
    </row>
    <row r="43" spans="1:8" s="36" customFormat="1" ht="15" x14ac:dyDescent="0.25">
      <c r="A43" s="43">
        <v>41</v>
      </c>
      <c r="B43" s="43" t="s">
        <v>325</v>
      </c>
      <c r="C43" s="45">
        <v>8684</v>
      </c>
      <c r="D43" s="45">
        <v>86.8</v>
      </c>
      <c r="E43" s="45" t="s">
        <v>415</v>
      </c>
      <c r="F43" s="65">
        <v>91.9</v>
      </c>
      <c r="H43" s="67"/>
    </row>
    <row r="44" spans="1:8" s="36" customFormat="1" ht="15" x14ac:dyDescent="0.25">
      <c r="A44" s="43">
        <v>42</v>
      </c>
      <c r="B44" s="43" t="s">
        <v>326</v>
      </c>
      <c r="C44" s="45">
        <v>443</v>
      </c>
      <c r="D44" s="45">
        <v>77.2</v>
      </c>
      <c r="E44" s="45" t="s">
        <v>416</v>
      </c>
      <c r="F44" s="65">
        <v>96.3</v>
      </c>
      <c r="H44" s="67"/>
    </row>
    <row r="45" spans="1:8" s="36" customFormat="1" ht="15" x14ac:dyDescent="0.25">
      <c r="A45" s="43">
        <v>43</v>
      </c>
      <c r="B45" s="43" t="s">
        <v>327</v>
      </c>
      <c r="C45" s="45">
        <v>366</v>
      </c>
      <c r="D45" s="45">
        <v>71.900000000000006</v>
      </c>
      <c r="E45" s="45" t="s">
        <v>417</v>
      </c>
      <c r="F45" s="65">
        <v>96.4</v>
      </c>
      <c r="H45" s="67"/>
    </row>
    <row r="46" spans="1:8" s="36" customFormat="1" ht="15" x14ac:dyDescent="0.25">
      <c r="A46" s="43">
        <v>44</v>
      </c>
      <c r="B46" s="43" t="s">
        <v>328</v>
      </c>
      <c r="C46" s="45">
        <v>475</v>
      </c>
      <c r="D46" s="45">
        <v>72.5</v>
      </c>
      <c r="E46" s="45" t="s">
        <v>398</v>
      </c>
      <c r="F46" s="65">
        <v>132.30000000000001</v>
      </c>
      <c r="H46" s="67"/>
    </row>
    <row r="47" spans="1:8" s="36" customFormat="1" ht="15" x14ac:dyDescent="0.25">
      <c r="A47" s="43">
        <v>45</v>
      </c>
      <c r="B47" s="43" t="s">
        <v>329</v>
      </c>
      <c r="C47" s="45">
        <v>1516</v>
      </c>
      <c r="D47" s="45">
        <v>71.900000000000006</v>
      </c>
      <c r="E47" s="45" t="s">
        <v>417</v>
      </c>
      <c r="F47" s="65">
        <v>82.5</v>
      </c>
      <c r="H47" s="67"/>
    </row>
    <row r="48" spans="1:8" s="36" customFormat="1" ht="15" x14ac:dyDescent="0.25">
      <c r="A48" s="43">
        <v>46</v>
      </c>
      <c r="B48" s="43" t="s">
        <v>330</v>
      </c>
      <c r="C48" s="45">
        <v>826</v>
      </c>
      <c r="D48" s="45">
        <v>61.1</v>
      </c>
      <c r="E48" s="45" t="s">
        <v>418</v>
      </c>
      <c r="F48" s="65">
        <v>93.5</v>
      </c>
      <c r="H48" s="67"/>
    </row>
    <row r="49" spans="1:8" s="36" customFormat="1" ht="15" x14ac:dyDescent="0.25">
      <c r="A49" s="43">
        <v>47</v>
      </c>
      <c r="B49" s="43" t="s">
        <v>331</v>
      </c>
      <c r="C49" s="45">
        <v>71</v>
      </c>
      <c r="D49" s="45">
        <v>60</v>
      </c>
      <c r="E49" s="45" t="s">
        <v>419</v>
      </c>
      <c r="F49" s="65">
        <v>96.6</v>
      </c>
      <c r="H49" s="67"/>
    </row>
    <row r="50" spans="1:8" s="36" customFormat="1" ht="15" x14ac:dyDescent="0.25">
      <c r="A50" s="43">
        <v>48</v>
      </c>
      <c r="B50" s="43" t="s">
        <v>332</v>
      </c>
      <c r="C50" s="45">
        <v>287</v>
      </c>
      <c r="D50" s="45">
        <v>67.699999999999989</v>
      </c>
      <c r="E50" s="45" t="s">
        <v>420</v>
      </c>
      <c r="F50" s="65">
        <v>68.900000000000006</v>
      </c>
      <c r="H50" s="67"/>
    </row>
    <row r="51" spans="1:8" s="36" customFormat="1" ht="15" x14ac:dyDescent="0.25">
      <c r="A51" s="43">
        <v>49</v>
      </c>
      <c r="B51" s="43" t="s">
        <v>333</v>
      </c>
      <c r="C51" s="45">
        <v>469</v>
      </c>
      <c r="D51" s="45">
        <v>77.2</v>
      </c>
      <c r="E51" s="45" t="s">
        <v>416</v>
      </c>
      <c r="F51" s="65">
        <v>106.8</v>
      </c>
      <c r="H51" s="67"/>
    </row>
    <row r="52" spans="1:8" s="36" customFormat="1" ht="15" x14ac:dyDescent="0.25">
      <c r="A52" s="43">
        <v>50</v>
      </c>
      <c r="B52" s="43" t="s">
        <v>334</v>
      </c>
      <c r="C52" s="45">
        <v>535</v>
      </c>
      <c r="D52" s="45">
        <v>61.7</v>
      </c>
      <c r="E52" s="45" t="s">
        <v>421</v>
      </c>
      <c r="F52" s="65">
        <v>75.7</v>
      </c>
      <c r="H52" s="67"/>
    </row>
    <row r="53" spans="1:8" s="36" customFormat="1" ht="15" x14ac:dyDescent="0.25">
      <c r="A53" s="43">
        <v>51</v>
      </c>
      <c r="B53" s="43" t="s">
        <v>335</v>
      </c>
      <c r="C53" s="45">
        <v>174</v>
      </c>
      <c r="D53" s="45">
        <v>66.7</v>
      </c>
      <c r="E53" s="45" t="s">
        <v>422</v>
      </c>
      <c r="F53" s="65">
        <v>126</v>
      </c>
      <c r="H53" s="67"/>
    </row>
    <row r="54" spans="1:8" s="36" customFormat="1" ht="15" x14ac:dyDescent="0.25">
      <c r="A54" s="43">
        <v>52</v>
      </c>
      <c r="B54" s="43" t="s">
        <v>336</v>
      </c>
      <c r="C54" s="45">
        <v>1865</v>
      </c>
      <c r="D54" s="45">
        <v>76.900000000000006</v>
      </c>
      <c r="E54" s="45" t="s">
        <v>423</v>
      </c>
      <c r="F54" s="65">
        <v>95.5</v>
      </c>
      <c r="H54" s="67"/>
    </row>
    <row r="55" spans="1:8" s="36" customFormat="1" ht="15" x14ac:dyDescent="0.25">
      <c r="A55" s="43">
        <v>53</v>
      </c>
      <c r="B55" s="43" t="s">
        <v>337</v>
      </c>
      <c r="C55" s="45">
        <v>212</v>
      </c>
      <c r="D55" s="45">
        <v>74</v>
      </c>
      <c r="E55" s="45" t="s">
        <v>424</v>
      </c>
      <c r="F55" s="65">
        <v>119.7</v>
      </c>
      <c r="H55" s="67"/>
    </row>
    <row r="56" spans="1:8" s="36" customFormat="1" ht="15" x14ac:dyDescent="0.25">
      <c r="A56" s="43">
        <v>54</v>
      </c>
      <c r="B56" s="43" t="s">
        <v>338</v>
      </c>
      <c r="C56" s="45">
        <v>1596</v>
      </c>
      <c r="D56" s="45">
        <v>80.400000000000006</v>
      </c>
      <c r="E56" s="45" t="s">
        <v>425</v>
      </c>
      <c r="F56" s="65">
        <v>99.6</v>
      </c>
      <c r="H56" s="67"/>
    </row>
    <row r="57" spans="1:8" s="36" customFormat="1" ht="15" x14ac:dyDescent="0.25">
      <c r="A57" s="43">
        <v>55</v>
      </c>
      <c r="B57" s="43" t="s">
        <v>339</v>
      </c>
      <c r="C57" s="45">
        <v>200</v>
      </c>
      <c r="D57" s="45">
        <v>77.7</v>
      </c>
      <c r="E57" s="45" t="s">
        <v>426</v>
      </c>
      <c r="F57" s="65">
        <v>137.6</v>
      </c>
      <c r="H57" s="67"/>
    </row>
    <row r="58" spans="1:8" s="36" customFormat="1" ht="15" x14ac:dyDescent="0.25">
      <c r="A58" s="43">
        <v>56</v>
      </c>
      <c r="B58" s="43" t="s">
        <v>340</v>
      </c>
      <c r="C58" s="45">
        <v>619</v>
      </c>
      <c r="D58" s="45">
        <v>71.400000000000006</v>
      </c>
      <c r="E58" s="45" t="s">
        <v>427</v>
      </c>
      <c r="F58" s="65">
        <v>70.2</v>
      </c>
      <c r="H58" s="67"/>
    </row>
    <row r="59" spans="1:8" s="36" customFormat="1" ht="15" x14ac:dyDescent="0.25">
      <c r="A59" s="43">
        <v>57</v>
      </c>
      <c r="B59" s="43" t="s">
        <v>341</v>
      </c>
      <c r="C59" s="45">
        <v>638</v>
      </c>
      <c r="D59" s="45">
        <v>74.3</v>
      </c>
      <c r="E59" s="45" t="s">
        <v>428</v>
      </c>
      <c r="F59" s="65">
        <v>101.8</v>
      </c>
      <c r="H59" s="67"/>
    </row>
    <row r="60" spans="1:8" s="36" customFormat="1" ht="15" x14ac:dyDescent="0.25">
      <c r="A60" s="43">
        <v>58</v>
      </c>
      <c r="B60" s="43" t="s">
        <v>342</v>
      </c>
      <c r="C60" s="45">
        <v>203</v>
      </c>
      <c r="D60" s="45">
        <v>79</v>
      </c>
      <c r="E60" s="45" t="s">
        <v>429</v>
      </c>
      <c r="F60" s="65">
        <v>122.5</v>
      </c>
      <c r="H60" s="67"/>
    </row>
    <row r="61" spans="1:8" s="36" customFormat="1" ht="15" x14ac:dyDescent="0.25">
      <c r="A61" s="43">
        <v>59</v>
      </c>
      <c r="B61" s="43" t="s">
        <v>343</v>
      </c>
      <c r="C61" s="45">
        <v>497</v>
      </c>
      <c r="D61" s="45">
        <v>77.7</v>
      </c>
      <c r="E61" s="45" t="s">
        <v>430</v>
      </c>
      <c r="F61" s="65">
        <v>120.5</v>
      </c>
      <c r="H61" s="67"/>
    </row>
    <row r="62" spans="1:8" s="36" customFormat="1" ht="15" x14ac:dyDescent="0.25">
      <c r="A62" s="43">
        <v>60</v>
      </c>
      <c r="B62" s="43" t="s">
        <v>344</v>
      </c>
      <c r="C62" s="45">
        <v>1151</v>
      </c>
      <c r="D62" s="45">
        <v>72.300000000000011</v>
      </c>
      <c r="E62" s="45" t="s">
        <v>431</v>
      </c>
      <c r="F62" s="65">
        <v>100.5</v>
      </c>
      <c r="H62" s="67"/>
    </row>
    <row r="63" spans="1:8" s="36" customFormat="1" ht="15" x14ac:dyDescent="0.25">
      <c r="A63" s="43">
        <v>61</v>
      </c>
      <c r="B63" s="43" t="s">
        <v>345</v>
      </c>
      <c r="C63" s="45">
        <v>190</v>
      </c>
      <c r="D63" s="45">
        <v>62.900000000000006</v>
      </c>
      <c r="E63" s="45" t="s">
        <v>432</v>
      </c>
      <c r="F63" s="65">
        <v>92.3</v>
      </c>
      <c r="H63" s="67"/>
    </row>
    <row r="64" spans="1:8" s="36" customFormat="1" ht="15" x14ac:dyDescent="0.25">
      <c r="A64" s="43">
        <v>62</v>
      </c>
      <c r="B64" s="43" t="s">
        <v>346</v>
      </c>
      <c r="C64" s="45">
        <v>297</v>
      </c>
      <c r="D64" s="45">
        <v>74.400000000000006</v>
      </c>
      <c r="E64" s="45" t="s">
        <v>433</v>
      </c>
      <c r="F64" s="65">
        <v>101.3</v>
      </c>
      <c r="H64" s="67"/>
    </row>
    <row r="65" spans="1:8" s="36" customFormat="1" ht="15" x14ac:dyDescent="0.25">
      <c r="A65" s="43">
        <v>63</v>
      </c>
      <c r="B65" s="43" t="s">
        <v>347</v>
      </c>
      <c r="C65" s="45">
        <v>294</v>
      </c>
      <c r="D65" s="45">
        <v>66.800000000000011</v>
      </c>
      <c r="E65" s="45" t="s">
        <v>434</v>
      </c>
      <c r="F65" s="65">
        <v>97.1</v>
      </c>
      <c r="H65" s="67"/>
    </row>
    <row r="66" spans="1:8" s="36" customFormat="1" ht="15" x14ac:dyDescent="0.25">
      <c r="A66" s="43">
        <v>64</v>
      </c>
      <c r="B66" s="43" t="s">
        <v>348</v>
      </c>
      <c r="C66" s="45">
        <v>306</v>
      </c>
      <c r="D66" s="45">
        <v>78</v>
      </c>
      <c r="E66" s="45" t="s">
        <v>435</v>
      </c>
      <c r="F66" s="65">
        <v>141.30000000000001</v>
      </c>
      <c r="H66" s="67"/>
    </row>
    <row r="67" spans="1:8" s="36" customFormat="1" ht="15" x14ac:dyDescent="0.25">
      <c r="A67" s="43">
        <v>65</v>
      </c>
      <c r="B67" s="43" t="s">
        <v>349</v>
      </c>
      <c r="C67" s="45">
        <v>981</v>
      </c>
      <c r="D67" s="45">
        <v>73.400000000000006</v>
      </c>
      <c r="E67" s="45" t="s">
        <v>436</v>
      </c>
      <c r="F67" s="65">
        <v>95.6</v>
      </c>
      <c r="H67" s="67"/>
    </row>
    <row r="68" spans="1:8" s="36" customFormat="1" ht="15" x14ac:dyDescent="0.25">
      <c r="A68" s="43">
        <v>66</v>
      </c>
      <c r="B68" s="43" t="s">
        <v>350</v>
      </c>
      <c r="C68" s="45">
        <v>196</v>
      </c>
      <c r="D68" s="45">
        <v>68.900000000000006</v>
      </c>
      <c r="E68" s="45" t="s">
        <v>437</v>
      </c>
      <c r="F68" s="65">
        <v>123.6</v>
      </c>
      <c r="H68" s="67"/>
    </row>
    <row r="69" spans="1:8" s="36" customFormat="1" ht="15" x14ac:dyDescent="0.25">
      <c r="A69" s="43">
        <v>67</v>
      </c>
      <c r="B69" s="43" t="s">
        <v>351</v>
      </c>
      <c r="C69" s="45">
        <v>1172</v>
      </c>
      <c r="D69" s="45">
        <v>65.2</v>
      </c>
      <c r="E69" s="45" t="s">
        <v>438</v>
      </c>
      <c r="F69" s="65">
        <v>87.1</v>
      </c>
      <c r="H69" s="67"/>
    </row>
    <row r="70" spans="1:8" s="36" customFormat="1" ht="15" x14ac:dyDescent="0.25">
      <c r="A70" s="43">
        <v>68</v>
      </c>
      <c r="B70" s="43" t="s">
        <v>352</v>
      </c>
      <c r="C70" s="45">
        <v>3661</v>
      </c>
      <c r="D70" s="45">
        <v>63</v>
      </c>
      <c r="E70" s="45" t="s">
        <v>439</v>
      </c>
      <c r="F70" s="65">
        <v>91.8</v>
      </c>
      <c r="H70" s="67"/>
    </row>
    <row r="71" spans="1:8" s="36" customFormat="1" ht="15" x14ac:dyDescent="0.25">
      <c r="A71" s="43">
        <v>69</v>
      </c>
      <c r="B71" s="43" t="s">
        <v>353</v>
      </c>
      <c r="C71" s="45">
        <v>721</v>
      </c>
      <c r="D71" s="45">
        <v>74.900000000000006</v>
      </c>
      <c r="E71" s="45" t="s">
        <v>440</v>
      </c>
      <c r="F71" s="65">
        <v>139.4</v>
      </c>
      <c r="H71" s="67"/>
    </row>
    <row r="72" spans="1:8" s="36" customFormat="1" ht="15" x14ac:dyDescent="0.25">
      <c r="A72" s="43">
        <v>70</v>
      </c>
      <c r="B72" s="43" t="s">
        <v>354</v>
      </c>
      <c r="C72" s="45">
        <v>293</v>
      </c>
      <c r="D72" s="45">
        <v>74.100000000000009</v>
      </c>
      <c r="E72" s="45" t="s">
        <v>245</v>
      </c>
      <c r="F72" s="65">
        <v>120.6</v>
      </c>
      <c r="H72" s="67"/>
    </row>
    <row r="73" spans="1:8" s="36" customFormat="1" ht="15" x14ac:dyDescent="0.25">
      <c r="A73" s="43">
        <v>71</v>
      </c>
      <c r="B73" s="43" t="s">
        <v>355</v>
      </c>
      <c r="C73" s="45">
        <v>1597</v>
      </c>
      <c r="D73" s="45">
        <v>73.5</v>
      </c>
      <c r="E73" s="45" t="s">
        <v>441</v>
      </c>
      <c r="F73" s="65">
        <v>94.3</v>
      </c>
      <c r="H73" s="67"/>
    </row>
    <row r="74" spans="1:8" s="36" customFormat="1" ht="15" x14ac:dyDescent="0.25">
      <c r="A74" s="43">
        <v>72</v>
      </c>
      <c r="B74" s="43" t="s">
        <v>356</v>
      </c>
      <c r="C74" s="45">
        <v>856</v>
      </c>
      <c r="D74" s="45">
        <v>73.599999999999994</v>
      </c>
      <c r="E74" s="45" t="s">
        <v>442</v>
      </c>
      <c r="F74" s="65">
        <v>115.6</v>
      </c>
      <c r="H74" s="67"/>
    </row>
    <row r="75" spans="1:8" s="17" customFormat="1" ht="15" x14ac:dyDescent="0.25">
      <c r="B75" s="63"/>
    </row>
    <row r="76" spans="1:8" s="17" customFormat="1" ht="15" x14ac:dyDescent="0.25">
      <c r="B76" s="63"/>
    </row>
    <row r="77" spans="1:8" s="17" customFormat="1" ht="15" x14ac:dyDescent="0.25">
      <c r="B77" s="63"/>
    </row>
  </sheetData>
  <mergeCells count="1">
    <mergeCell ref="A1:F1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DA65"/>
  </sheetPr>
  <dimension ref="A1:M28"/>
  <sheetViews>
    <sheetView zoomScale="115" zoomScaleNormal="115" workbookViewId="0">
      <selection activeCell="G23" sqref="G23"/>
    </sheetView>
  </sheetViews>
  <sheetFormatPr defaultRowHeight="15" x14ac:dyDescent="0.25"/>
  <cols>
    <col min="1" max="1" width="25" customWidth="1"/>
    <col min="2" max="11" width="8.5703125" customWidth="1"/>
    <col min="12" max="12" width="8.5703125" style="89" customWidth="1"/>
    <col min="13" max="13" width="8.5703125" customWidth="1"/>
  </cols>
  <sheetData>
    <row r="1" spans="1:13" ht="15.75" x14ac:dyDescent="0.25">
      <c r="A1" s="262" t="s">
        <v>453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4"/>
    </row>
    <row r="2" spans="1:13" x14ac:dyDescent="0.25">
      <c r="A2" s="132" t="s">
        <v>11</v>
      </c>
      <c r="B2" s="132">
        <v>2009</v>
      </c>
      <c r="C2" s="132">
        <v>2010</v>
      </c>
      <c r="D2" s="132">
        <v>2011</v>
      </c>
      <c r="E2" s="132">
        <v>2012</v>
      </c>
      <c r="F2" s="132">
        <v>2013</v>
      </c>
      <c r="G2" s="132">
        <v>2014</v>
      </c>
      <c r="H2" s="132">
        <v>2015</v>
      </c>
      <c r="I2" s="132">
        <v>2016</v>
      </c>
      <c r="J2" s="132">
        <v>2017</v>
      </c>
      <c r="K2" s="132">
        <v>2018</v>
      </c>
      <c r="L2" s="104" t="s">
        <v>634</v>
      </c>
      <c r="M2" s="132" t="s">
        <v>449</v>
      </c>
    </row>
    <row r="3" spans="1:13" x14ac:dyDescent="0.25">
      <c r="A3" s="182" t="s">
        <v>9</v>
      </c>
      <c r="B3" s="183">
        <v>10793</v>
      </c>
      <c r="C3" s="183">
        <v>11086</v>
      </c>
      <c r="D3" s="183">
        <v>11232</v>
      </c>
      <c r="E3" s="183">
        <v>11249</v>
      </c>
      <c r="F3" s="183">
        <v>11310</v>
      </c>
      <c r="G3" s="183">
        <v>11066</v>
      </c>
      <c r="H3" s="183">
        <v>11471</v>
      </c>
      <c r="I3" s="183">
        <v>11487</v>
      </c>
      <c r="J3" s="183">
        <v>11815</v>
      </c>
      <c r="K3" s="183">
        <v>12053</v>
      </c>
      <c r="L3" s="105">
        <f>K3/53680</f>
        <v>0.22453427719821162</v>
      </c>
      <c r="M3" s="68"/>
    </row>
    <row r="4" spans="1:13" x14ac:dyDescent="0.25">
      <c r="A4" s="184" t="s">
        <v>10</v>
      </c>
      <c r="B4" s="183">
        <v>10845</v>
      </c>
      <c r="C4" s="183">
        <v>11268</v>
      </c>
      <c r="D4" s="183">
        <v>11516</v>
      </c>
      <c r="E4" s="183">
        <v>11185</v>
      </c>
      <c r="F4" s="183">
        <v>11396</v>
      </c>
      <c r="G4" s="183">
        <v>11278</v>
      </c>
      <c r="H4" s="183">
        <v>11424</v>
      </c>
      <c r="I4" s="183">
        <v>11495</v>
      </c>
      <c r="J4" s="183">
        <v>11287</v>
      </c>
      <c r="K4" s="183">
        <v>11454</v>
      </c>
      <c r="L4" s="105">
        <f t="shared" ref="L4:L12" si="0">K4/53680</f>
        <v>0.21337555886736215</v>
      </c>
      <c r="M4" s="68"/>
    </row>
    <row r="5" spans="1:13" ht="14.45" customHeight="1" x14ac:dyDescent="0.25">
      <c r="A5" s="185" t="s">
        <v>359</v>
      </c>
      <c r="B5" s="183">
        <v>2432</v>
      </c>
      <c r="C5" s="183">
        <v>2496</v>
      </c>
      <c r="D5" s="183">
        <v>2615</v>
      </c>
      <c r="E5" s="183">
        <v>2789</v>
      </c>
      <c r="F5" s="183">
        <v>2927</v>
      </c>
      <c r="G5" s="183">
        <v>2940</v>
      </c>
      <c r="H5" s="183">
        <v>3186</v>
      </c>
      <c r="I5" s="183">
        <v>3502</v>
      </c>
      <c r="J5" s="183">
        <v>3707</v>
      </c>
      <c r="K5" s="183">
        <v>3776</v>
      </c>
      <c r="L5" s="105">
        <f t="shared" si="0"/>
        <v>7.0342771982116248E-2</v>
      </c>
      <c r="M5" s="68"/>
    </row>
    <row r="6" spans="1:13" x14ac:dyDescent="0.25">
      <c r="A6" s="186" t="s">
        <v>450</v>
      </c>
      <c r="B6" s="183">
        <v>2458</v>
      </c>
      <c r="C6" s="183">
        <v>2471</v>
      </c>
      <c r="D6" s="183">
        <v>2628</v>
      </c>
      <c r="E6" s="183">
        <v>2505</v>
      </c>
      <c r="F6" s="183">
        <v>2785</v>
      </c>
      <c r="G6" s="183">
        <v>2742</v>
      </c>
      <c r="H6" s="183">
        <v>2841</v>
      </c>
      <c r="I6" s="183">
        <v>2783</v>
      </c>
      <c r="J6" s="183">
        <v>2830</v>
      </c>
      <c r="K6" s="183">
        <v>2865</v>
      </c>
      <c r="L6" s="105">
        <f t="shared" si="0"/>
        <v>5.3371833084947841E-2</v>
      </c>
      <c r="M6" s="68"/>
    </row>
    <row r="7" spans="1:13" x14ac:dyDescent="0.25">
      <c r="A7" s="186" t="s">
        <v>446</v>
      </c>
      <c r="B7" s="183">
        <v>2499</v>
      </c>
      <c r="C7" s="183">
        <v>2598</v>
      </c>
      <c r="D7" s="183">
        <v>2546</v>
      </c>
      <c r="E7" s="183">
        <v>2506</v>
      </c>
      <c r="F7" s="183">
        <v>2523</v>
      </c>
      <c r="G7" s="183">
        <v>2468</v>
      </c>
      <c r="H7" s="183">
        <v>2616</v>
      </c>
      <c r="I7" s="183">
        <v>2469</v>
      </c>
      <c r="J7" s="183">
        <v>2509</v>
      </c>
      <c r="K7" s="183">
        <v>2549</v>
      </c>
      <c r="L7" s="105">
        <f t="shared" si="0"/>
        <v>4.7485096870342774E-2</v>
      </c>
      <c r="M7" s="68"/>
    </row>
    <row r="8" spans="1:13" x14ac:dyDescent="0.25">
      <c r="A8" s="186" t="s">
        <v>447</v>
      </c>
      <c r="B8" s="183">
        <v>1610</v>
      </c>
      <c r="C8" s="183">
        <v>1762</v>
      </c>
      <c r="D8" s="183">
        <v>1806</v>
      </c>
      <c r="E8" s="183">
        <v>1642</v>
      </c>
      <c r="F8" s="183">
        <v>1663</v>
      </c>
      <c r="G8" s="183">
        <v>1864</v>
      </c>
      <c r="H8" s="183">
        <v>2085</v>
      </c>
      <c r="I8" s="183">
        <v>2256</v>
      </c>
      <c r="J8" s="183">
        <v>2419</v>
      </c>
      <c r="K8" s="183">
        <v>2452</v>
      </c>
      <c r="L8" s="105">
        <f t="shared" si="0"/>
        <v>4.5678092399403875E-2</v>
      </c>
      <c r="M8" s="68"/>
    </row>
    <row r="9" spans="1:13" x14ac:dyDescent="0.25">
      <c r="A9" s="186" t="s">
        <v>448</v>
      </c>
      <c r="B9" s="183">
        <v>1107</v>
      </c>
      <c r="C9" s="183">
        <v>1154</v>
      </c>
      <c r="D9" s="183">
        <v>1179</v>
      </c>
      <c r="E9" s="183">
        <v>1275</v>
      </c>
      <c r="F9" s="183">
        <v>1278</v>
      </c>
      <c r="G9" s="183">
        <v>1331</v>
      </c>
      <c r="H9" s="183">
        <v>1382</v>
      </c>
      <c r="I9" s="183">
        <v>1440</v>
      </c>
      <c r="J9" s="183">
        <v>1428</v>
      </c>
      <c r="K9" s="183">
        <v>1508</v>
      </c>
      <c r="L9" s="105">
        <f t="shared" si="0"/>
        <v>2.8092399403874813E-2</v>
      </c>
      <c r="M9" s="68"/>
    </row>
    <row r="10" spans="1:13" x14ac:dyDescent="0.25">
      <c r="A10" s="186" t="s">
        <v>451</v>
      </c>
      <c r="B10" s="183">
        <v>977</v>
      </c>
      <c r="C10" s="183">
        <v>901</v>
      </c>
      <c r="D10" s="183">
        <v>981</v>
      </c>
      <c r="E10" s="183">
        <v>1000</v>
      </c>
      <c r="F10" s="183">
        <v>1113</v>
      </c>
      <c r="G10" s="183">
        <v>981</v>
      </c>
      <c r="H10" s="183">
        <v>1051</v>
      </c>
      <c r="I10" s="183">
        <v>888</v>
      </c>
      <c r="J10" s="183">
        <v>970</v>
      </c>
      <c r="K10" s="183">
        <v>1074</v>
      </c>
      <c r="L10" s="105">
        <f t="shared" si="0"/>
        <v>2.0007451564828613E-2</v>
      </c>
      <c r="M10" s="68"/>
    </row>
    <row r="11" spans="1:13" x14ac:dyDescent="0.25">
      <c r="A11" s="186" t="s">
        <v>452</v>
      </c>
      <c r="B11" s="183">
        <v>672</v>
      </c>
      <c r="C11" s="183">
        <v>684</v>
      </c>
      <c r="D11" s="183">
        <v>670</v>
      </c>
      <c r="E11" s="183">
        <v>732</v>
      </c>
      <c r="F11" s="183">
        <v>813</v>
      </c>
      <c r="G11" s="183">
        <v>809</v>
      </c>
      <c r="H11" s="183">
        <v>776</v>
      </c>
      <c r="I11" s="183">
        <v>892</v>
      </c>
      <c r="J11" s="183">
        <v>867</v>
      </c>
      <c r="K11" s="183">
        <v>924</v>
      </c>
      <c r="L11" s="105">
        <f t="shared" si="0"/>
        <v>1.7213114754098362E-2</v>
      </c>
      <c r="M11" s="68"/>
    </row>
    <row r="12" spans="1:13" s="63" customFormat="1" x14ac:dyDescent="0.25">
      <c r="A12" s="186" t="s">
        <v>454</v>
      </c>
      <c r="B12" s="183">
        <v>991</v>
      </c>
      <c r="C12" s="183">
        <v>1163</v>
      </c>
      <c r="D12" s="183">
        <v>980</v>
      </c>
      <c r="E12" s="183">
        <v>1027</v>
      </c>
      <c r="F12" s="183">
        <v>993</v>
      </c>
      <c r="G12" s="183">
        <v>964</v>
      </c>
      <c r="H12" s="183">
        <v>995</v>
      </c>
      <c r="I12" s="183">
        <v>959</v>
      </c>
      <c r="J12" s="183">
        <v>920</v>
      </c>
      <c r="K12" s="183">
        <v>914</v>
      </c>
      <c r="L12" s="105">
        <f t="shared" si="0"/>
        <v>1.7026825633383012E-2</v>
      </c>
      <c r="M12" s="68"/>
    </row>
    <row r="13" spans="1:13" x14ac:dyDescent="0.25">
      <c r="A13" s="168" t="s">
        <v>167</v>
      </c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70"/>
    </row>
    <row r="16" spans="1:13" x14ac:dyDescent="0.25">
      <c r="C16" s="69"/>
    </row>
    <row r="17" spans="3:3" x14ac:dyDescent="0.25">
      <c r="C17" s="69"/>
    </row>
    <row r="18" spans="3:3" x14ac:dyDescent="0.25">
      <c r="C18" s="69"/>
    </row>
    <row r="19" spans="3:3" x14ac:dyDescent="0.25">
      <c r="C19" s="69"/>
    </row>
    <row r="20" spans="3:3" x14ac:dyDescent="0.25">
      <c r="C20" s="69"/>
    </row>
    <row r="21" spans="3:3" x14ac:dyDescent="0.25">
      <c r="C21" s="69"/>
    </row>
    <row r="22" spans="3:3" x14ac:dyDescent="0.25">
      <c r="C22" s="69"/>
    </row>
    <row r="23" spans="3:3" x14ac:dyDescent="0.25">
      <c r="C23" s="69"/>
    </row>
    <row r="24" spans="3:3" x14ac:dyDescent="0.25">
      <c r="C24" s="69"/>
    </row>
    <row r="25" spans="3:3" x14ac:dyDescent="0.25">
      <c r="C25" s="69"/>
    </row>
    <row r="26" spans="3:3" x14ac:dyDescent="0.25">
      <c r="C26" s="69"/>
    </row>
    <row r="27" spans="3:3" x14ac:dyDescent="0.25">
      <c r="C27" s="69"/>
    </row>
    <row r="28" spans="3:3" x14ac:dyDescent="0.25">
      <c r="C28" s="69"/>
    </row>
  </sheetData>
  <mergeCells count="1">
    <mergeCell ref="A1:M1"/>
  </mergeCells>
  <pageMargins left="0.7" right="0.7" top="0.75" bottom="0.75" header="0.3" footer="0.3"/>
  <pageSetup orientation="landscape"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theme="5" tint="-0.499984740745262"/>
          <x14:colorNegative theme="6"/>
          <x14:colorAxis rgb="FF000000"/>
          <x14:colorMarkers theme="5" tint="-0.499984740745262"/>
          <x14:colorFirst theme="5" tint="0.39997558519241921"/>
          <x14:colorLast theme="5" tint="0.39997558519241921"/>
          <x14:colorHigh theme="5"/>
          <x14:colorLow theme="5"/>
          <x14:sparklines>
            <x14:sparkline>
              <xm:f>'Fig 4'!B3:K3</xm:f>
              <xm:sqref>M3</xm:sqref>
            </x14:sparkline>
            <x14:sparkline>
              <xm:f>'Fig 4'!B4:K4</xm:f>
              <xm:sqref>M4</xm:sqref>
            </x14:sparkline>
            <x14:sparkline>
              <xm:f>'Fig 4'!B5:K5</xm:f>
              <xm:sqref>M5</xm:sqref>
            </x14:sparkline>
            <x14:sparkline>
              <xm:f>'Fig 4'!B6:K6</xm:f>
              <xm:sqref>M6</xm:sqref>
            </x14:sparkline>
            <x14:sparkline>
              <xm:f>'Fig 4'!B7:K7</xm:f>
              <xm:sqref>M7</xm:sqref>
            </x14:sparkline>
            <x14:sparkline>
              <xm:f>'Fig 4'!B8:K8</xm:f>
              <xm:sqref>M8</xm:sqref>
            </x14:sparkline>
            <x14:sparkline>
              <xm:f>'Fig 4'!B9:K9</xm:f>
              <xm:sqref>M9</xm:sqref>
            </x14:sparkline>
            <x14:sparkline>
              <xm:f>'Fig 4'!B10:K10</xm:f>
              <xm:sqref>M10</xm:sqref>
            </x14:sparkline>
            <x14:sparkline>
              <xm:f>'Fig 4'!B11:K11</xm:f>
              <xm:sqref>M11</xm:sqref>
            </x14:sparkline>
            <x14:sparkline>
              <xm:f>'Fig 4'!B12:K12</xm:f>
              <xm:sqref>M12</xm:sqref>
            </x14:sparkline>
          </x14:sparklines>
        </x14:sparklineGroup>
      </x14:sparklineGroup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DA65"/>
  </sheetPr>
  <dimension ref="A1:Q13"/>
  <sheetViews>
    <sheetView zoomScale="115" zoomScaleNormal="115" workbookViewId="0">
      <selection activeCell="B12" sqref="A11:B12"/>
    </sheetView>
  </sheetViews>
  <sheetFormatPr defaultRowHeight="15" x14ac:dyDescent="0.25"/>
  <cols>
    <col min="1" max="1" width="43.140625" customWidth="1"/>
    <col min="2" max="2" width="29.28515625" customWidth="1"/>
  </cols>
  <sheetData>
    <row r="1" spans="1:17" ht="15.75" x14ac:dyDescent="0.25">
      <c r="A1" s="262" t="s">
        <v>635</v>
      </c>
      <c r="B1" s="264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</row>
    <row r="2" spans="1:17" x14ac:dyDescent="0.25">
      <c r="A2" s="188" t="s">
        <v>1285</v>
      </c>
      <c r="B2" s="132" t="s">
        <v>1284</v>
      </c>
    </row>
    <row r="3" spans="1:17" x14ac:dyDescent="0.25">
      <c r="A3" s="182" t="s">
        <v>9</v>
      </c>
      <c r="B3" s="187">
        <v>158.69999999999999</v>
      </c>
    </row>
    <row r="4" spans="1:17" x14ac:dyDescent="0.25">
      <c r="A4" s="184" t="s">
        <v>10</v>
      </c>
      <c r="B4" s="187">
        <v>152.30000000000001</v>
      </c>
    </row>
    <row r="5" spans="1:17" x14ac:dyDescent="0.25">
      <c r="A5" s="185" t="s">
        <v>359</v>
      </c>
      <c r="B5" s="187">
        <v>57.3</v>
      </c>
    </row>
    <row r="6" spans="1:17" x14ac:dyDescent="0.25">
      <c r="A6" s="186" t="s">
        <v>450</v>
      </c>
      <c r="B6" s="187">
        <v>38.1</v>
      </c>
    </row>
    <row r="7" spans="1:17" x14ac:dyDescent="0.25">
      <c r="A7" s="186" t="s">
        <v>446</v>
      </c>
      <c r="B7" s="187">
        <v>33.700000000000003</v>
      </c>
    </row>
    <row r="8" spans="1:17" x14ac:dyDescent="0.25">
      <c r="A8" s="186" t="s">
        <v>447</v>
      </c>
      <c r="B8" s="187">
        <v>31.9</v>
      </c>
    </row>
    <row r="9" spans="1:17" x14ac:dyDescent="0.25">
      <c r="A9" s="186" t="s">
        <v>448</v>
      </c>
      <c r="B9" s="187">
        <v>20.3</v>
      </c>
    </row>
    <row r="10" spans="1:17" x14ac:dyDescent="0.25">
      <c r="A10" s="186" t="s">
        <v>451</v>
      </c>
      <c r="B10" s="187">
        <v>14.2</v>
      </c>
    </row>
    <row r="11" spans="1:17" x14ac:dyDescent="0.25">
      <c r="A11" s="186" t="s">
        <v>1286</v>
      </c>
      <c r="B11" s="187">
        <v>12.2</v>
      </c>
    </row>
    <row r="12" spans="1:17" x14ac:dyDescent="0.25">
      <c r="A12" s="186" t="s">
        <v>524</v>
      </c>
      <c r="B12" s="187">
        <v>14.8</v>
      </c>
    </row>
    <row r="13" spans="1:17" ht="32.25" customHeight="1" x14ac:dyDescent="0.25">
      <c r="A13" s="282" t="s">
        <v>167</v>
      </c>
      <c r="B13" s="283"/>
    </row>
  </sheetData>
  <mergeCells count="2">
    <mergeCell ref="A1:B1"/>
    <mergeCell ref="A13:B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43</vt:i4>
      </vt:variant>
    </vt:vector>
  </HeadingPairs>
  <TitlesOfParts>
    <vt:vector size="43" baseType="lpstr">
      <vt:lpstr>Table of Contents</vt:lpstr>
      <vt:lpstr>Fig 1</vt:lpstr>
      <vt:lpstr>Fig 2</vt:lpstr>
      <vt:lpstr>Table 1</vt:lpstr>
      <vt:lpstr>Fig 3</vt:lpstr>
      <vt:lpstr>Leading Causes of Death</vt:lpstr>
      <vt:lpstr>Map 1</vt:lpstr>
      <vt:lpstr>Fig 4</vt:lpstr>
      <vt:lpstr>Table 2</vt:lpstr>
      <vt:lpstr>Fig 5</vt:lpstr>
      <vt:lpstr>Fig 6</vt:lpstr>
      <vt:lpstr>Fig 7</vt:lpstr>
      <vt:lpstr>Table 3</vt:lpstr>
      <vt:lpstr>Fig 8</vt:lpstr>
      <vt:lpstr>Fig 9</vt:lpstr>
      <vt:lpstr>Fig 10</vt:lpstr>
      <vt:lpstr>Fig 11</vt:lpstr>
      <vt:lpstr>Fig 12</vt:lpstr>
      <vt:lpstr>Fig 13</vt:lpstr>
      <vt:lpstr>Fig 14</vt:lpstr>
      <vt:lpstr>Fig 15</vt:lpstr>
      <vt:lpstr>Fig 16</vt:lpstr>
      <vt:lpstr>Fig 17</vt:lpstr>
      <vt:lpstr>Table 4</vt:lpstr>
      <vt:lpstr>Fig 18</vt:lpstr>
      <vt:lpstr>Table 5</vt:lpstr>
      <vt:lpstr>Fig 19</vt:lpstr>
      <vt:lpstr>Fig 20</vt:lpstr>
      <vt:lpstr>Table 6</vt:lpstr>
      <vt:lpstr>Fig 21</vt:lpstr>
      <vt:lpstr>Map 2</vt:lpstr>
      <vt:lpstr>Map 3</vt:lpstr>
      <vt:lpstr>Appendix A</vt:lpstr>
      <vt:lpstr>Appendix B</vt:lpstr>
      <vt:lpstr>Appendix C</vt:lpstr>
      <vt:lpstr>Appendix D</vt:lpstr>
      <vt:lpstr>Appendix E</vt:lpstr>
      <vt:lpstr>Appendix F</vt:lpstr>
      <vt:lpstr>Appendix G</vt:lpstr>
      <vt:lpstr>Appendix H</vt:lpstr>
      <vt:lpstr>Appendix I</vt:lpstr>
      <vt:lpstr>Appendix J</vt:lpstr>
      <vt:lpstr>Appendix K</vt:lpstr>
    </vt:vector>
  </TitlesOfParts>
  <Company>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Cotter, Lynne</dc:creator>
  <cp:lastModifiedBy>Caputo, Cristina L</cp:lastModifiedBy>
  <cp:lastPrinted>2020-01-13T19:38:11Z</cp:lastPrinted>
  <dcterms:created xsi:type="dcterms:W3CDTF">2017-10-05T21:26:11Z</dcterms:created>
  <dcterms:modified xsi:type="dcterms:W3CDTF">2020-12-08T17:23:43Z</dcterms:modified>
</cp:coreProperties>
</file>