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L:\Bhip_Shared\Data Dis HAS\Death Dashboard\Detailed Tables\"/>
    </mc:Choice>
  </mc:AlternateContent>
  <xr:revisionPtr revIDLastSave="0" documentId="13_ncr:1_{4E2B825C-8926-47F6-ABEA-A71406FD8CDF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able of Contents" sheetId="56" r:id="rId1"/>
    <sheet name="Fig 1" sheetId="1" r:id="rId2"/>
    <sheet name="Fig 2" sheetId="4" r:id="rId3"/>
    <sheet name="Fig 3" sheetId="5" r:id="rId4"/>
    <sheet name="Table 1" sheetId="24" r:id="rId5"/>
    <sheet name="Table 2" sheetId="51" r:id="rId6"/>
    <sheet name="Table 3" sheetId="61" r:id="rId7"/>
    <sheet name="Table 4" sheetId="65" r:id="rId8"/>
    <sheet name="Table 5" sheetId="45" r:id="rId9"/>
    <sheet name="Fig 4" sheetId="6" r:id="rId10"/>
    <sheet name="Fig 5" sheetId="46" r:id="rId11"/>
    <sheet name="Fig 6" sheetId="52" r:id="rId12"/>
    <sheet name="Fig 7" sheetId="66" r:id="rId13"/>
  </sheets>
  <definedNames>
    <definedName name="ageTRENDS5cat" localSheetId="12">#REF!</definedName>
    <definedName name="ageTRENDS5c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6" l="1"/>
  <c r="D7" i="66"/>
  <c r="D8" i="66"/>
  <c r="D9" i="66"/>
  <c r="D10" i="66"/>
  <c r="D11" i="66"/>
  <c r="D6" i="46"/>
  <c r="C36" i="61"/>
  <c r="D7" i="46" l="1"/>
  <c r="D8" i="46"/>
  <c r="D4" i="46"/>
  <c r="L6" i="6"/>
  <c r="L7" i="6"/>
  <c r="L8" i="6"/>
  <c r="L9" i="6"/>
  <c r="L10" i="6"/>
  <c r="L11" i="6"/>
  <c r="L12" i="6"/>
  <c r="C23" i="24"/>
  <c r="C22" i="24"/>
  <c r="C21" i="24"/>
  <c r="C20" i="24"/>
  <c r="C19" i="24"/>
  <c r="C17" i="24"/>
  <c r="C16" i="24"/>
  <c r="C15" i="24"/>
  <c r="C14" i="24"/>
  <c r="C13" i="24"/>
  <c r="C11" i="24"/>
  <c r="C10" i="24"/>
  <c r="C8" i="24"/>
  <c r="C7" i="24"/>
  <c r="C6" i="24"/>
  <c r="C5" i="24"/>
  <c r="C4" i="24"/>
  <c r="D13" i="66" l="1"/>
  <c r="D12" i="66" l="1"/>
  <c r="D5" i="66"/>
  <c r="D4" i="66"/>
  <c r="L4" i="6" l="1"/>
  <c r="L5" i="6"/>
  <c r="L3" i="6"/>
  <c r="D5" i="46" l="1"/>
</calcChain>
</file>

<file path=xl/sharedStrings.xml><?xml version="1.0" encoding="utf-8"?>
<sst xmlns="http://schemas.openxmlformats.org/spreadsheetml/2006/main" count="481" uniqueCount="389">
  <si>
    <t>Figure 1. Age-adjusted mortality rates for the United States and Wisconsin</t>
  </si>
  <si>
    <t>WI rate</t>
  </si>
  <si>
    <t>WI total</t>
  </si>
  <si>
    <t>Figure 3. Age-adjusted mortality rates by race/ethnicity</t>
  </si>
  <si>
    <t>Hispanic</t>
  </si>
  <si>
    <t>Race/ethnicity</t>
  </si>
  <si>
    <t>Non-Hispanic African American</t>
  </si>
  <si>
    <t>Non-Hispanic Native American</t>
  </si>
  <si>
    <t>Non-Hispanic White</t>
  </si>
  <si>
    <t>Cancer</t>
  </si>
  <si>
    <t>Cause</t>
  </si>
  <si>
    <t>Population</t>
  </si>
  <si>
    <t>Female</t>
  </si>
  <si>
    <t>Male</t>
  </si>
  <si>
    <t>Demographics</t>
  </si>
  <si>
    <t>Total Deaths</t>
  </si>
  <si>
    <t>Age-adjusted rate per 100,000 population</t>
  </si>
  <si>
    <t xml:space="preserve">   5 to 17</t>
  </si>
  <si>
    <t xml:space="preserve">   18 to 25</t>
  </si>
  <si>
    <t xml:space="preserve">   26 to 64</t>
  </si>
  <si>
    <t xml:space="preserve">   65 and older</t>
  </si>
  <si>
    <t>Sex</t>
  </si>
  <si>
    <t xml:space="preserve">   Female</t>
  </si>
  <si>
    <t xml:space="preserve">   Male</t>
  </si>
  <si>
    <t>Race/Ethnicity</t>
  </si>
  <si>
    <t xml:space="preserve">   Non-Hispanic White</t>
  </si>
  <si>
    <t xml:space="preserve">   Hispanic</t>
  </si>
  <si>
    <t>DHS Region</t>
  </si>
  <si>
    <t xml:space="preserve">   Northeastern</t>
  </si>
  <si>
    <t xml:space="preserve">   Northern</t>
  </si>
  <si>
    <t xml:space="preserve">   Southeastern</t>
  </si>
  <si>
    <t xml:space="preserve">   Southern</t>
  </si>
  <si>
    <t xml:space="preserve">   Western</t>
  </si>
  <si>
    <t>Percent of Deaths</t>
  </si>
  <si>
    <t xml:space="preserve">   Non-Hispanic Native American</t>
  </si>
  <si>
    <t xml:space="preserve">   Non-Hispanic African American</t>
  </si>
  <si>
    <t>County code</t>
  </si>
  <si>
    <t>Number of deaths</t>
  </si>
  <si>
    <t>Total</t>
  </si>
  <si>
    <t>Non-Hispanic Asian/Pacific Islander</t>
  </si>
  <si>
    <t>Source: Office of Health Informatics, Division of Public Health, Wisconsin Department of Health Services</t>
  </si>
  <si>
    <t xml:space="preserve">   Lower CI</t>
  </si>
  <si>
    <t xml:space="preserve">   Upper CI</t>
  </si>
  <si>
    <t>Figure 2. Age-adjusted mortality rates by sex for the United States and Wisconsin</t>
  </si>
  <si>
    <t>Age</t>
  </si>
  <si>
    <t>Crude rate per 100,000 population</t>
  </si>
  <si>
    <t>All Ages</t>
  </si>
  <si>
    <t xml:space="preserve">   WI total</t>
  </si>
  <si>
    <t xml:space="preserve">   WI rate</t>
  </si>
  <si>
    <t xml:space="preserve">   U.S. rate</t>
  </si>
  <si>
    <t>Rate</t>
  </si>
  <si>
    <t>SE</t>
  </si>
  <si>
    <t>SE= Standard error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</si>
  <si>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</si>
  <si>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</si>
  <si>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</si>
  <si>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</si>
  <si>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</si>
  <si>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</si>
  <si>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</si>
  <si>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</si>
  <si>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</si>
  <si>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</si>
  <si>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</si>
  <si>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</si>
  <si>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</si>
  <si>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</si>
  <si>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</si>
  <si>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</si>
  <si>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</si>
  <si>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</si>
  <si>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</si>
  <si>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</si>
  <si>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</si>
  <si>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</si>
  <si>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</si>
  <si>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</si>
  <si>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</si>
  <si>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</si>
  <si>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</si>
  <si>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</si>
  <si>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</si>
  <si>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</si>
  <si>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</si>
  <si>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</si>
  <si>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</si>
  <si>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</si>
  <si>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</si>
  <si>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</si>
  <si>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</si>
  <si>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</si>
  <si>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</si>
  <si>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</si>
  <si>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</si>
  <si>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</si>
  <si>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</si>
  <si>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</si>
  <si>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</si>
  <si>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</si>
  <si>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</si>
  <si>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</si>
  <si>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</si>
  <si>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</si>
  <si>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</si>
  <si>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</si>
  <si>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</si>
  <si>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</si>
  <si>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</si>
  <si>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</si>
  <si>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</si>
  <si>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</si>
  <si>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</si>
  <si>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</si>
  <si>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</si>
  <si>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</si>
  <si>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</si>
  <si>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</si>
  <si>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</si>
  <si>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</si>
  <si>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</si>
  <si>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</si>
  <si>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</si>
  <si>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</si>
  <si>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</si>
  <si>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N/A</t>
  </si>
  <si>
    <t>Table of Contents</t>
  </si>
  <si>
    <t>Figure 1. Age-Adjusted Mortality Rates for the U.S. and for Wisconsin</t>
  </si>
  <si>
    <t>Figure 2. Age-Adjusted Mortality Rates by Sex for the United States and Wisconsin</t>
  </si>
  <si>
    <t>U.S., State, Local, and Regional Mortality Information</t>
  </si>
  <si>
    <t>County name</t>
  </si>
  <si>
    <t>95% Confidence interval (for rate)</t>
  </si>
  <si>
    <t>Stroke</t>
  </si>
  <si>
    <t>Trend</t>
  </si>
  <si>
    <t>Chronic lower respiratory</t>
  </si>
  <si>
    <t>Pneumonia and influenza</t>
  </si>
  <si>
    <t>Chronic liver disease</t>
  </si>
  <si>
    <t>Figure 4. Number of deaths by the ten leading causes of death</t>
  </si>
  <si>
    <t xml:space="preserve">   Non-Hispanic Asian</t>
  </si>
  <si>
    <t>Mortality Rate per 100,000</t>
  </si>
  <si>
    <t>Rank</t>
  </si>
  <si>
    <t>Disease</t>
  </si>
  <si>
    <t>Count</t>
  </si>
  <si>
    <t>Septicemia</t>
  </si>
  <si>
    <t>Hypertension</t>
  </si>
  <si>
    <t>Gall bladder</t>
  </si>
  <si>
    <t>Hernia</t>
  </si>
  <si>
    <t>Congenital</t>
  </si>
  <si>
    <t>Homicide</t>
  </si>
  <si>
    <t>HIV</t>
  </si>
  <si>
    <t>Nutritional deficiencies</t>
  </si>
  <si>
    <t>Suicide</t>
  </si>
  <si>
    <t>Atherosclerosis</t>
  </si>
  <si>
    <t>Congenital (7)</t>
  </si>
  <si>
    <t>1 to 4</t>
  </si>
  <si>
    <t>5 to 14</t>
  </si>
  <si>
    <t>15 to 24</t>
  </si>
  <si>
    <t>25 to 34</t>
  </si>
  <si>
    <t>35 to 44</t>
  </si>
  <si>
    <t>45 to 54</t>
  </si>
  <si>
    <t>55 to 64</t>
  </si>
  <si>
    <t>Figure 7. Age-adjusted mortality rates and percent change for the top ten causes of death</t>
  </si>
  <si>
    <t>Top Causes of Death</t>
  </si>
  <si>
    <t>Figure 4. Number of Deaths by the Ten Leading Causes of Death</t>
  </si>
  <si>
    <t>Table 1. Number of Deaths and Age-Adjusted Rates by Demographics</t>
  </si>
  <si>
    <t>Table 3. Top 33 Causes of Death</t>
  </si>
  <si>
    <t>All Other Causes</t>
  </si>
  <si>
    <t>Mortality rate per 100,000</t>
  </si>
  <si>
    <t>Cause of death</t>
  </si>
  <si>
    <t>Kidney disease</t>
  </si>
  <si>
    <t>U.S. rate*</t>
  </si>
  <si>
    <t>Sources:  Office of Health Informatics, Division of Public Health, Wisconsin Department of Health Services. 
                U.S. data from the National Center for Health Statistics:  all cause mortality, ages 1 and up. Accessed online at https://wonder.cdc.gov/ucd-icd10.html</t>
  </si>
  <si>
    <t>Saint Croix</t>
  </si>
  <si>
    <t>Age-adjusted rate (per 100,000)</t>
  </si>
  <si>
    <t>Crude rate (per 100,000)</t>
  </si>
  <si>
    <t>Figure 5. Age-adjusted mortality rates and percent change for the top five causes of death</t>
  </si>
  <si>
    <t>Figure 6. Age-adjusted mortality rates for the top five causes of death, by sex</t>
  </si>
  <si>
    <t>Pulmonary aspiration</t>
  </si>
  <si>
    <t>In situ neoplasms</t>
  </si>
  <si>
    <t>Aortic aneurysm</t>
  </si>
  <si>
    <t>Anemias</t>
  </si>
  <si>
    <t>Medical care</t>
  </si>
  <si>
    <t>Enterocolitis</t>
  </si>
  <si>
    <t>Ulcer</t>
  </si>
  <si>
    <t>Viral Hepatitis</t>
  </si>
  <si>
    <t>Legal</t>
  </si>
  <si>
    <t>Kidney infection</t>
  </si>
  <si>
    <t>65 to 74</t>
  </si>
  <si>
    <t>75 to 84</t>
  </si>
  <si>
    <t>85 and over</t>
  </si>
  <si>
    <t>Cerebrovascular (1)</t>
  </si>
  <si>
    <t>Pneumonia and influenza (2)</t>
  </si>
  <si>
    <t>Cancer (21)</t>
  </si>
  <si>
    <t>Cancer (3,181)</t>
  </si>
  <si>
    <t>Table 2. Age-Adjusted Mortality per 10,000) for All Causes of Death by County</t>
  </si>
  <si>
    <t xml:space="preserve">   1 to 4</t>
  </si>
  <si>
    <t>Table 5. Top 10 leading causes of death by age group</t>
  </si>
  <si>
    <t>Table 4. Age-adjusted mortality rate for the top ten causes of death</t>
  </si>
  <si>
    <t>Rate=Age-adjusted mortality rate per 100,000</t>
  </si>
  <si>
    <t>Table 1. Number of deaths and age-adjusted rates by demographics, 2019</t>
  </si>
  <si>
    <t>(733.8 - 739.0)</t>
  </si>
  <si>
    <t>(910.2 - 916.7)</t>
  </si>
  <si>
    <t>(736.9 - 741.5)</t>
  </si>
  <si>
    <t>(610.2 - 615.2)</t>
  </si>
  <si>
    <t>(705.1 - 708.9)</t>
  </si>
  <si>
    <t>(665.6 - 672.3)</t>
  </si>
  <si>
    <t>(746.9 - 752.0)</t>
  </si>
  <si>
    <t>(617.3 - 621.8)</t>
  </si>
  <si>
    <t>(779.1 - 783.4)</t>
  </si>
  <si>
    <t>(677.3 - 682.0)</t>
  </si>
  <si>
    <t>(762.0 - 766.7)</t>
  </si>
  <si>
    <t>(733.9 - 739.2)</t>
  </si>
  <si>
    <t>(600.2 - 603.6)</t>
  </si>
  <si>
    <t>(751.7 - 755.7)</t>
  </si>
  <si>
    <t>(578.8 - 583.5)</t>
  </si>
  <si>
    <t>(758.0 - 762.9)</t>
  </si>
  <si>
    <t>(641.9 - 646.5)</t>
  </si>
  <si>
    <t>(692.6 - 696.9)</t>
  </si>
  <si>
    <t>(864.8 - 873.3)</t>
  </si>
  <si>
    <t>(686.8 - 691.0)</t>
  </si>
  <si>
    <t>(946.1 - 952.8)</t>
  </si>
  <si>
    <t>(688.4 - 692.9)</t>
  </si>
  <si>
    <t>(696.4 - 701.0)</t>
  </si>
  <si>
    <t>(734.6 - 740.6)</t>
  </si>
  <si>
    <t>(655.8 - 660.7)</t>
  </si>
  <si>
    <t>(806.4 - 812.8)</t>
  </si>
  <si>
    <t>(717.6 - 722.8)</t>
  </si>
  <si>
    <t>(745.4 - 749.7)</t>
  </si>
  <si>
    <t>(783.1 - 788.1)</t>
  </si>
  <si>
    <t>(829.6 - 833.6)</t>
  </si>
  <si>
    <t>(593.3 - 599.5)</t>
  </si>
  <si>
    <t>(676.7 - 680.5)</t>
  </si>
  <si>
    <t>(696.0 - 702.8)</t>
  </si>
  <si>
    <t>(854.3 - 859.7)</t>
  </si>
  <si>
    <t>(704.0 - 708.7)</t>
  </si>
  <si>
    <t>(719.9 - 724.0)</t>
  </si>
  <si>
    <t>(707.0 - 711.0)</t>
  </si>
  <si>
    <t>(836.9 - 841.8)</t>
  </si>
  <si>
    <t>(757.8 - 763.2)</t>
  </si>
  <si>
    <t>(1047.6 - 1056.2)</t>
  </si>
  <si>
    <t>(847.7 - 850.8)</t>
  </si>
  <si>
    <t>(719.8 - 724.4)</t>
  </si>
  <si>
    <t>(713.9 - 719.4)</t>
  </si>
  <si>
    <t>(719.9 - 724.4)</t>
  </si>
  <si>
    <t>(716.6 - 720.7)</t>
  </si>
  <si>
    <t>(607.1 - 611.3)</t>
  </si>
  <si>
    <t>(659.5 - 665.1)</t>
  </si>
  <si>
    <t>(640.1 - 645.3)</t>
  </si>
  <si>
    <t>(751.4 - 756.8)</t>
  </si>
  <si>
    <t>(639.7 - 644.0)</t>
  </si>
  <si>
    <t>(713.2 - 718.6)</t>
  </si>
  <si>
    <t>(808.7 - 812.6)</t>
  </si>
  <si>
    <t>(661.6 - 666.9)</t>
  </si>
  <si>
    <t>(780.0 - 783.7)</t>
  </si>
  <si>
    <t>(740.2 - 745.3)</t>
  </si>
  <si>
    <t>(704.4 - 709.0)</t>
  </si>
  <si>
    <t>(736.6 - 741.3)</t>
  </si>
  <si>
    <t>(785.2 - 790.8)</t>
  </si>
  <si>
    <t>(737.2 - 741.9)</t>
  </si>
  <si>
    <t>(717.6 - 721.5)</t>
  </si>
  <si>
    <t>(629.1 - 634.6)</t>
  </si>
  <si>
    <t>(668.5 - 673.4)</t>
  </si>
  <si>
    <t>(668.7 - 673.2)</t>
  </si>
  <si>
    <t>(838.2 - 843.1)</t>
  </si>
  <si>
    <t>(737.7 - 742.1)</t>
  </si>
  <si>
    <t>(817.6 - 823.3)</t>
  </si>
  <si>
    <t>(684.7 - 688.7)</t>
  </si>
  <si>
    <t>(598.8 - 602.0)</t>
  </si>
  <si>
    <t>(742.5 - 746.8)</t>
  </si>
  <si>
    <t>(750.9 - 755.8)</t>
  </si>
  <si>
    <t>(712.4 - 716.2)</t>
  </si>
  <si>
    <t>(726.4 - 730.6)</t>
  </si>
  <si>
    <t>Map 1. Age-adjusted mortality (per 100,000) for all causes of death by county, 2019</t>
  </si>
  <si>
    <t>Heart disease</t>
  </si>
  <si>
    <t>Unintentional injury</t>
  </si>
  <si>
    <t>Cerebrovascular</t>
  </si>
  <si>
    <t>Alzheimers disease</t>
  </si>
  <si>
    <t>Diabetes mellitus</t>
  </si>
  <si>
    <t>Parkinsons disease</t>
  </si>
  <si>
    <t>Pregnancy related</t>
  </si>
  <si>
    <t>Meningitis</t>
  </si>
  <si>
    <t>Table 3. Top 33 Causes of Death, 2019</t>
  </si>
  <si>
    <t>Table 2. Age-adjusted mortality rate for the top ten causes of death, 2019</t>
  </si>
  <si>
    <t>Top 10 leading causes of death by age group, 2019</t>
  </si>
  <si>
    <t>Heart disease (12,231)</t>
  </si>
  <si>
    <t>Cancer (11,499)</t>
  </si>
  <si>
    <t>Unintentional injury (4,044)</t>
  </si>
  <si>
    <t>Chronic lower respiratory (2,846)</t>
  </si>
  <si>
    <t>Cerebrovascular (2,483)</t>
  </si>
  <si>
    <t>Alzheimers disease (2,390)</t>
  </si>
  <si>
    <t>Diabetes mellitus (1,548)</t>
  </si>
  <si>
    <t>Kidney disease (955)</t>
  </si>
  <si>
    <t>Suicide (845)</t>
  </si>
  <si>
    <t>Pneumonia and influenza (757)</t>
  </si>
  <si>
    <t>Unintentional injury (22)</t>
  </si>
  <si>
    <t>Homicide (6)</t>
  </si>
  <si>
    <t>Cancer (5)</t>
  </si>
  <si>
    <t>Heart disease (4)</t>
  </si>
  <si>
    <t>Pneumonia and influenza (3)</t>
  </si>
  <si>
    <t>Congenital (3)</t>
  </si>
  <si>
    <t>Cerebrovascular (2)</t>
  </si>
  <si>
    <t>Septicemia (1)</t>
  </si>
  <si>
    <t>In situ neoplasms (1)</t>
  </si>
  <si>
    <t>Acute bronchitis (1)</t>
  </si>
  <si>
    <t>Unintentional injury (27)</t>
  </si>
  <si>
    <t>Cancer (19)</t>
  </si>
  <si>
    <t>Suicide (10)</t>
  </si>
  <si>
    <t>Homicide (4)</t>
  </si>
  <si>
    <t>Viral Hepatitis (1)</t>
  </si>
  <si>
    <t>Chronic lower respiratory (1)</t>
  </si>
  <si>
    <t>Unintentional injury (190)</t>
  </si>
  <si>
    <t>Suicide (112)</t>
  </si>
  <si>
    <t>Homicide (49)</t>
  </si>
  <si>
    <t>Heart disease (10)</t>
  </si>
  <si>
    <t>Diabetes mellitus (7)</t>
  </si>
  <si>
    <t>Congenital (6)</t>
  </si>
  <si>
    <t>Pneumonia and influenza (4)</t>
  </si>
  <si>
    <t>Legal (3)</t>
  </si>
  <si>
    <t>Septicemia (2)</t>
  </si>
  <si>
    <t>Unintentional injury (384)</t>
  </si>
  <si>
    <t>Suicide (123)</t>
  </si>
  <si>
    <t>Homicide (50)</t>
  </si>
  <si>
    <t>Cancer (49)</t>
  </si>
  <si>
    <t>Heart disease (44)</t>
  </si>
  <si>
    <t>Chronic liver disease (24)</t>
  </si>
  <si>
    <t>Congenital (11)</t>
  </si>
  <si>
    <t>Diabetes mellitus (10)</t>
  </si>
  <si>
    <t>Pregnancy related (9)</t>
  </si>
  <si>
    <t>Pneumonia and influenza (8)</t>
  </si>
  <si>
    <t>Unintentional injury (396)</t>
  </si>
  <si>
    <t>Cancer (175)</t>
  </si>
  <si>
    <t>Heart disease (160)</t>
  </si>
  <si>
    <t>Suicide (134)</t>
  </si>
  <si>
    <t>Chronic liver disease (51)</t>
  </si>
  <si>
    <t>Homicide (37)</t>
  </si>
  <si>
    <t>Diabetes mellitus (31)</t>
  </si>
  <si>
    <t>Cerebrovascular (22)</t>
  </si>
  <si>
    <t>Pneumonia and influenza (11)</t>
  </si>
  <si>
    <t>Kidney disease (10)</t>
  </si>
  <si>
    <t>Cancer (598)</t>
  </si>
  <si>
    <t>Heart disease (508)</t>
  </si>
  <si>
    <t>Unintentional injury (369)</t>
  </si>
  <si>
    <t>Suicide (145)</t>
  </si>
  <si>
    <t>Chronic liver disease (128)</t>
  </si>
  <si>
    <t>Diabetes mellitus (82)</t>
  </si>
  <si>
    <t>Cerebrovascular (63)</t>
  </si>
  <si>
    <t>Chronic lower respiratory (46)</t>
  </si>
  <si>
    <t>Homicide (34)</t>
  </si>
  <si>
    <t>Kidney disease (33)</t>
  </si>
  <si>
    <t>Cancer (2,020)</t>
  </si>
  <si>
    <t>Heart disease (1,307)</t>
  </si>
  <si>
    <t>Unintentional injury (491)</t>
  </si>
  <si>
    <t>Chronic lower respiratory (290)</t>
  </si>
  <si>
    <t>Diabetes mellitus (239)</t>
  </si>
  <si>
    <t>Chronic liver disease (231)</t>
  </si>
  <si>
    <t>Cerebrovascular (165)</t>
  </si>
  <si>
    <t>Suicide (156)</t>
  </si>
  <si>
    <t>Pneumonia and influenza (70)</t>
  </si>
  <si>
    <t>Septicemia (67)</t>
  </si>
  <si>
    <t>Heart disease (2,066)</t>
  </si>
  <si>
    <t>Chronic lower respiratory (684)</t>
  </si>
  <si>
    <t>Unintentional injury (442)</t>
  </si>
  <si>
    <t>Diabetes mellitus (399)</t>
  </si>
  <si>
    <t>Cerebrovascular (373)</t>
  </si>
  <si>
    <t>Chronic liver disease (176)</t>
  </si>
  <si>
    <t>Kidney disease (166)</t>
  </si>
  <si>
    <t>Alzheimers disease (118)</t>
  </si>
  <si>
    <t>Septicemia (116)</t>
  </si>
  <si>
    <t>Cancer (3,177)</t>
  </si>
  <si>
    <t>Heart disease (2,916)</t>
  </si>
  <si>
    <t>Chronic lower respiratory (950)</t>
  </si>
  <si>
    <t>Cerebrovascular (661)</t>
  </si>
  <si>
    <t>Unintentional injury (588)</t>
  </si>
  <si>
    <t>Alzheimers disease (570)</t>
  </si>
  <si>
    <t>Diabetes mellitus (403)</t>
  </si>
  <si>
    <t>Parkinsons disease (318)</t>
  </si>
  <si>
    <t>Kidney disease (273)</t>
  </si>
  <si>
    <t>Pneumonia and influenza (175)</t>
  </si>
  <si>
    <t>Heart disease (5,216)</t>
  </si>
  <si>
    <t>Cancer (2,254)</t>
  </si>
  <si>
    <t>Alzheimers disease (1,683)</t>
  </si>
  <si>
    <t>Cerebrovascular (1,191)</t>
  </si>
  <si>
    <t>Unintentional injury (1,135)</t>
  </si>
  <si>
    <t>Chronic lower respiratory (860)</t>
  </si>
  <si>
    <t>Kidney disease (407)</t>
  </si>
  <si>
    <t>Diabetes mellitus (377)</t>
  </si>
  <si>
    <t>Pneumonia and influenza (340)</t>
  </si>
  <si>
    <t>Parkinsons disease (296)</t>
  </si>
  <si>
    <t>2019 (%)</t>
  </si>
  <si>
    <t>Percent change (2010 to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</si>
</sst>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"/>
    <numFmt numFmtId="165" formatCode="#,##0.0"/>
    <numFmt numFmtId="166" formatCode="#,##0.0_);\(#,##0.0\)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Trebuchet MS"/>
      <family val="2"/>
    </font>
    <font>
      <sz val="20"/>
      <color theme="0"/>
      <name val="Trebuchet MS"/>
      <family val="2"/>
    </font>
    <font>
      <sz val="11"/>
      <color indexed="8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6D5E1"/>
        <bgColor indexed="64"/>
      </patternFill>
    </fill>
    <fill>
      <patternFill patternType="solid">
        <fgColor rgb="FFECF1F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</cellStyleXfs>
  <cellXfs count="183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9" borderId="1" xfId="2" applyFont="1" applyFill="1" applyBorder="1" applyAlignment="1">
      <alignment horizontal="center"/>
    </xf>
    <xf numFmtId="165" fontId="10" fillId="9" borderId="1" xfId="3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Alignment="1"/>
    <xf numFmtId="3" fontId="0" fillId="0" borderId="0" xfId="0" applyNumberFormat="1"/>
    <xf numFmtId="0" fontId="9" fillId="0" borderId="0" xfId="2"/>
    <xf numFmtId="0" fontId="11" fillId="0" borderId="1" xfId="2" applyFont="1" applyBorder="1" applyAlignment="1"/>
    <xf numFmtId="165" fontId="10" fillId="9" borderId="1" xfId="3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9" fillId="9" borderId="12" xfId="2" applyFill="1" applyBorder="1"/>
    <xf numFmtId="0" fontId="0" fillId="0" borderId="0" xfId="0"/>
    <xf numFmtId="0" fontId="18" fillId="11" borderId="12" xfId="0" applyFont="1" applyFill="1" applyBorder="1"/>
    <xf numFmtId="0" fontId="0" fillId="0" borderId="0" xfId="0"/>
    <xf numFmtId="0" fontId="0" fillId="0" borderId="0" xfId="0" applyBorder="1"/>
    <xf numFmtId="0" fontId="0" fillId="0" borderId="0" xfId="0"/>
    <xf numFmtId="0" fontId="9" fillId="0" borderId="0" xfId="2"/>
    <xf numFmtId="165" fontId="21" fillId="9" borderId="1" xfId="3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/>
    <xf numFmtId="0" fontId="0" fillId="0" borderId="0" xfId="0"/>
    <xf numFmtId="3" fontId="0" fillId="0" borderId="12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22" fillId="9" borderId="12" xfId="0" applyFont="1" applyFill="1" applyBorder="1" applyAlignment="1">
      <alignment horizontal="center" vertical="center"/>
    </xf>
    <xf numFmtId="167" fontId="23" fillId="0" borderId="12" xfId="4" applyNumberFormat="1" applyFont="1" applyBorder="1" applyAlignment="1">
      <alignment horizontal="center"/>
    </xf>
    <xf numFmtId="0" fontId="0" fillId="0" borderId="0" xfId="0"/>
    <xf numFmtId="0" fontId="17" fillId="12" borderId="6" xfId="0" applyFont="1" applyFill="1" applyBorder="1"/>
    <xf numFmtId="0" fontId="0" fillId="0" borderId="2" xfId="0" applyBorder="1"/>
    <xf numFmtId="0" fontId="0" fillId="0" borderId="17" xfId="0" applyBorder="1"/>
    <xf numFmtId="0" fontId="2" fillId="9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horizontal="center" vertical="center"/>
    </xf>
    <xf numFmtId="0" fontId="14" fillId="5" borderId="12" xfId="0" applyFont="1" applyFill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8" fillId="9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167" fontId="0" fillId="0" borderId="12" xfId="4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7" fontId="0" fillId="0" borderId="12" xfId="4" applyNumberFormat="1" applyFont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left" vertical="center" wrapText="1"/>
    </xf>
    <xf numFmtId="3" fontId="8" fillId="10" borderId="12" xfId="0" applyNumberFormat="1" applyFont="1" applyFill="1" applyBorder="1" applyAlignment="1">
      <alignment horizontal="center" vertical="center" wrapText="1"/>
    </xf>
    <xf numFmtId="164" fontId="2" fillId="10" borderId="12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7" xfId="0" applyBorder="1"/>
    <xf numFmtId="0" fontId="5" fillId="3" borderId="13" xfId="0" applyFont="1" applyFill="1" applyBorder="1" applyAlignment="1"/>
    <xf numFmtId="0" fontId="5" fillId="3" borderId="14" xfId="0" applyFont="1" applyFill="1" applyBorder="1" applyAlignment="1"/>
    <xf numFmtId="0" fontId="5" fillId="3" borderId="15" xfId="0" applyFont="1" applyFill="1" applyBorder="1" applyAlignment="1"/>
    <xf numFmtId="165" fontId="0" fillId="0" borderId="12" xfId="1" applyNumberFormat="1" applyFont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4" fillId="6" borderId="12" xfId="0" applyFont="1" applyFill="1" applyBorder="1"/>
    <xf numFmtId="37" fontId="0" fillId="0" borderId="12" xfId="0" applyNumberFormat="1" applyBorder="1" applyAlignment="1">
      <alignment horizontal="center"/>
    </xf>
    <xf numFmtId="0" fontId="6" fillId="7" borderId="12" xfId="0" applyFont="1" applyFill="1" applyBorder="1" applyAlignment="1">
      <alignment wrapText="1"/>
    </xf>
    <xf numFmtId="0" fontId="6" fillId="13" borderId="12" xfId="0" applyFont="1" applyFill="1" applyBorder="1" applyAlignment="1">
      <alignment wrapText="1"/>
    </xf>
    <xf numFmtId="166" fontId="0" fillId="0" borderId="12" xfId="0" applyNumberFormat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left"/>
    </xf>
    <xf numFmtId="0" fontId="9" fillId="0" borderId="20" xfId="2" applyBorder="1"/>
    <xf numFmtId="0" fontId="6" fillId="13" borderId="12" xfId="0" applyFont="1" applyFill="1" applyBorder="1" applyAlignment="1"/>
    <xf numFmtId="165" fontId="8" fillId="10" borderId="12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3" borderId="12" xfId="0" applyFont="1" applyFill="1" applyBorder="1" applyAlignment="1">
      <alignment horizontal="left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7" xfId="0" applyBorder="1"/>
    <xf numFmtId="165" fontId="11" fillId="0" borderId="1" xfId="2" applyNumberFormat="1" applyFont="1" applyBorder="1" applyAlignment="1">
      <alignment horizontal="center"/>
    </xf>
    <xf numFmtId="165" fontId="20" fillId="0" borderId="1" xfId="2" applyNumberFormat="1" applyFont="1" applyBorder="1" applyAlignment="1">
      <alignment horizontal="center"/>
    </xf>
    <xf numFmtId="0" fontId="6" fillId="14" borderId="12" xfId="0" applyFont="1" applyFill="1" applyBorder="1" applyAlignment="1">
      <alignment wrapText="1"/>
    </xf>
    <xf numFmtId="0" fontId="6" fillId="8" borderId="12" xfId="0" applyFont="1" applyFill="1" applyBorder="1"/>
    <xf numFmtId="164" fontId="13" fillId="0" borderId="12" xfId="2" applyNumberFormat="1" applyFont="1" applyBorder="1" applyAlignment="1">
      <alignment horizontal="center" vertical="top" wrapText="1"/>
    </xf>
    <xf numFmtId="164" fontId="13" fillId="0" borderId="12" xfId="2" quotePrefix="1" applyNumberFormat="1" applyFont="1" applyBorder="1" applyAlignment="1">
      <alignment horizontal="center" vertical="top" wrapText="1"/>
    </xf>
    <xf numFmtId="165" fontId="13" fillId="0" borderId="12" xfId="2" applyNumberFormat="1" applyFont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/>
    </xf>
    <xf numFmtId="0" fontId="16" fillId="0" borderId="16" xfId="6" applyFill="1" applyBorder="1"/>
    <xf numFmtId="0" fontId="14" fillId="6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16" fillId="0" borderId="4" xfId="6" applyFill="1" applyBorder="1"/>
    <xf numFmtId="0" fontId="6" fillId="0" borderId="12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10" borderId="13" xfId="0" applyFont="1" applyFill="1" applyBorder="1" applyAlignment="1">
      <alignment horizontal="left" vertical="center"/>
    </xf>
    <xf numFmtId="0" fontId="4" fillId="10" borderId="14" xfId="0" applyFont="1" applyFill="1" applyBorder="1" applyAlignment="1">
      <alignment horizontal="left" vertical="center"/>
    </xf>
    <xf numFmtId="0" fontId="4" fillId="10" borderId="15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/>
    </xf>
    <xf numFmtId="0" fontId="5" fillId="3" borderId="10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5" fillId="3" borderId="6" xfId="0" applyFont="1" applyFill="1" applyBorder="1" applyAlignment="1">
      <alignment horizontal="left"/>
    </xf>
    <xf numFmtId="0" fontId="0" fillId="0" borderId="0" xfId="0" applyBorder="1"/>
    <xf numFmtId="0" fontId="5" fillId="3" borderId="12" xfId="0" applyFont="1" applyFill="1" applyBorder="1" applyAlignment="1">
      <alignment horizontal="left" wrapText="1"/>
    </xf>
    <xf numFmtId="0" fontId="2" fillId="9" borderId="13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0" fillId="0" borderId="17" xfId="0" applyBorder="1"/>
    <xf numFmtId="0" fontId="0" fillId="0" borderId="8" xfId="0" applyBorder="1"/>
    <xf numFmtId="0" fontId="0" fillId="0" borderId="3" xfId="0" applyBorder="1"/>
    <xf numFmtId="0" fontId="0" fillId="0" borderId="7" xfId="0" applyBorder="1"/>
    <xf numFmtId="0" fontId="5" fillId="10" borderId="13" xfId="0" applyFont="1" applyFill="1" applyBorder="1" applyAlignment="1">
      <alignment horizontal="left"/>
    </xf>
    <xf numFmtId="0" fontId="5" fillId="10" borderId="14" xfId="0" applyFont="1" applyFill="1" applyBorder="1" applyAlignment="1">
      <alignment horizontal="left"/>
    </xf>
    <xf numFmtId="0" fontId="5" fillId="10" borderId="15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3000000}"/>
    <cellStyle name="Hyperlink" xfId="6" builtinId="8"/>
    <cellStyle name="Normal" xfId="0" builtinId="0"/>
    <cellStyle name="Normal 2" xfId="2" xr:uid="{00000000-0005-0000-0000-000006000000}"/>
    <cellStyle name="Normal 3" xfId="7" xr:uid="{00000000-0005-0000-0000-000007000000}"/>
    <cellStyle name="Percent" xfId="4" builtinId="5"/>
    <cellStyle name="Percent 2" xfId="5" xr:uid="{00000000-0005-0000-0000-000009000000}"/>
  </cellStyles>
  <dxfs count="18"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Column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TableStyleDark9 2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DA65"/>
      <color rgb="FFA2CAA9"/>
      <color rgb="FF9FB8CD"/>
      <color rgb="FFDFD6A7"/>
      <color rgb="FFFF99FF"/>
      <color rgb="FFDDABC0"/>
      <color rgb="FFEBB7B7"/>
      <color rgb="FFFBF353"/>
      <color rgb="FFDCD0E6"/>
      <color rgb="FFE5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DHS">
      <a:dk1>
        <a:sysClr val="windowText" lastClr="000000"/>
      </a:dk1>
      <a:lt1>
        <a:sysClr val="window" lastClr="FFFFFF"/>
      </a:lt1>
      <a:dk2>
        <a:srgbClr val="2A3858"/>
      </a:dk2>
      <a:lt2>
        <a:srgbClr val="F5F5F5"/>
      </a:lt2>
      <a:accent1>
        <a:srgbClr val="02B980"/>
      </a:accent1>
      <a:accent2>
        <a:srgbClr val="212A6D"/>
      </a:accent2>
      <a:accent3>
        <a:srgbClr val="38ADC2"/>
      </a:accent3>
      <a:accent4>
        <a:srgbClr val="8064A2"/>
      </a:accent4>
      <a:accent5>
        <a:srgbClr val="C7DEDB"/>
      </a:accent5>
      <a:accent6>
        <a:srgbClr val="B1634B"/>
      </a:accent6>
      <a:hlink>
        <a:srgbClr val="B1634B"/>
      </a:hlink>
      <a:folHlink>
        <a:srgbClr val="6C3D2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15"/>
  <sheetViews>
    <sheetView tabSelected="1" workbookViewId="0">
      <selection activeCell="A37" sqref="A37"/>
    </sheetView>
  </sheetViews>
  <sheetFormatPr defaultColWidth="9.140625" defaultRowHeight="15" x14ac:dyDescent="0.25"/>
  <cols>
    <col min="1" max="1" width="124.28515625" style="22" customWidth="1"/>
    <col min="2" max="2" width="10.7109375" style="22" customWidth="1"/>
    <col min="3" max="16384" width="9.140625" style="22"/>
  </cols>
  <sheetData>
    <row r="1" spans="1:1" ht="29.25" customHeight="1" x14ac:dyDescent="0.45">
      <c r="A1" s="23" t="s">
        <v>125</v>
      </c>
    </row>
    <row r="2" spans="1:1" ht="18.75" x14ac:dyDescent="0.3">
      <c r="A2" s="38" t="s">
        <v>128</v>
      </c>
    </row>
    <row r="3" spans="1:1" x14ac:dyDescent="0.25">
      <c r="A3" s="110" t="s">
        <v>126</v>
      </c>
    </row>
    <row r="4" spans="1:1" x14ac:dyDescent="0.25">
      <c r="A4" s="110" t="s">
        <v>127</v>
      </c>
    </row>
    <row r="5" spans="1:1" x14ac:dyDescent="0.25">
      <c r="A5" s="110" t="s">
        <v>3</v>
      </c>
    </row>
    <row r="6" spans="1:1" x14ac:dyDescent="0.25">
      <c r="A6" s="110" t="s">
        <v>163</v>
      </c>
    </row>
    <row r="7" spans="1:1" x14ac:dyDescent="0.25">
      <c r="A7" s="110" t="s">
        <v>193</v>
      </c>
    </row>
    <row r="8" spans="1:1" ht="18.75" x14ac:dyDescent="0.3">
      <c r="A8" s="38" t="s">
        <v>161</v>
      </c>
    </row>
    <row r="9" spans="1:1" x14ac:dyDescent="0.25">
      <c r="A9" s="110" t="s">
        <v>164</v>
      </c>
    </row>
    <row r="10" spans="1:1" x14ac:dyDescent="0.25">
      <c r="A10" s="110" t="s">
        <v>196</v>
      </c>
    </row>
    <row r="11" spans="1:1" ht="16.149999999999999" customHeight="1" x14ac:dyDescent="0.25">
      <c r="A11" s="110" t="s">
        <v>195</v>
      </c>
    </row>
    <row r="12" spans="1:1" x14ac:dyDescent="0.25">
      <c r="A12" s="110" t="s">
        <v>162</v>
      </c>
    </row>
    <row r="13" spans="1:1" x14ac:dyDescent="0.25">
      <c r="A13" s="110" t="s">
        <v>174</v>
      </c>
    </row>
    <row r="14" spans="1:1" x14ac:dyDescent="0.25">
      <c r="A14" s="110" t="s">
        <v>175</v>
      </c>
    </row>
    <row r="15" spans="1:1" x14ac:dyDescent="0.25">
      <c r="A15" s="120" t="s">
        <v>160</v>
      </c>
    </row>
  </sheetData>
  <hyperlinks>
    <hyperlink ref="A3" location="'Fig 1'!A1" display="Figure 1. Age-Adjusted Mortality Rates for the U.S. and for Wisconsin" xr:uid="{00000000-0004-0000-0000-000000000000}"/>
    <hyperlink ref="A4" location="'Fig 2'!A1" display="Figure 2. Age-Adjusted Mortality Rates by Sex for the United States and Wisconsin" xr:uid="{00000000-0004-0000-0000-000001000000}"/>
    <hyperlink ref="A6" location="'Table 1'!A1" display="Table 1. Number of Deaths and Age-Adjusted Rates by Demographics" xr:uid="{00000000-0004-0000-0000-000002000000}"/>
    <hyperlink ref="A5" location="'Fig 3'!A1" display="Figure 3. Age-adjusted mortality rates by race/ethnicity" xr:uid="{00000000-0004-0000-0000-000003000000}"/>
    <hyperlink ref="A11" location="'Table 5'!A1" display="Table 5. Top 10 leading causes of death by age group" xr:uid="{00000000-0004-0000-0000-000004000000}"/>
    <hyperlink ref="A7" location="'Table 2'!A1" display="Table 2. Age-Adjusted Mortality per 10,000) for All Causes of Death by County" xr:uid="{00000000-0004-0000-0000-000005000000}"/>
    <hyperlink ref="A12" location="'Fig 4'!A1" display="Figure 4. Number of Deaths by the Ten Leading Causes of Death" xr:uid="{00000000-0004-0000-0000-000006000000}"/>
    <hyperlink ref="A13" location="'Fig 5'!A1" display="Figure 5. Age-adjusted mortality rates and percent change for the top five causes of death" xr:uid="{00000000-0004-0000-0000-000008000000}"/>
    <hyperlink ref="A14" location="'Fig 6'!A1" display="Figure 6. Age-adjusted mortality rates for the top five causes of death, by sex" xr:uid="{00000000-0004-0000-0000-000009000000}"/>
    <hyperlink ref="A15" location="'Fig 7'!A1" display="Figure 7. Age-adjusted mortality rates and percent change for the top ten causes of death" xr:uid="{00000000-0004-0000-0000-00000A000000}"/>
    <hyperlink ref="A9" location="'Table 3'!A1" display="Table 3. Top 33 Causes of Death" xr:uid="{00000000-0004-0000-0000-00000B000000}"/>
    <hyperlink ref="A10" location="'Table 4'!A1" display="Table 4. Age-adjusted mortality rate for the top ten causes of death" xr:uid="{00000000-0004-0000-0000-000007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A65"/>
  </sheetPr>
  <dimension ref="A1:M13"/>
  <sheetViews>
    <sheetView zoomScale="115" zoomScaleNormal="115" workbookViewId="0">
      <selection activeCell="A9" sqref="A9"/>
    </sheetView>
  </sheetViews>
  <sheetFormatPr defaultRowHeight="15" x14ac:dyDescent="0.25"/>
  <cols>
    <col min="1" max="1" width="25" customWidth="1"/>
    <col min="2" max="2" width="8.5703125" customWidth="1"/>
    <col min="3" max="3" width="8.5703125" style="92" customWidth="1"/>
    <col min="4" max="9" width="8.5703125" customWidth="1"/>
    <col min="10" max="10" width="8.5703125" style="92" customWidth="1"/>
    <col min="11" max="11" width="8.5703125" customWidth="1"/>
    <col min="12" max="12" width="8.5703125" style="33" customWidth="1"/>
    <col min="13" max="13" width="8.5703125" customWidth="1"/>
  </cols>
  <sheetData>
    <row r="1" spans="1:13" ht="15.75" x14ac:dyDescent="0.25">
      <c r="A1" s="138" t="s">
        <v>136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3" x14ac:dyDescent="0.25">
      <c r="A2" s="41" t="s">
        <v>10</v>
      </c>
      <c r="B2" s="41">
        <v>2010</v>
      </c>
      <c r="C2" s="41">
        <v>2011</v>
      </c>
      <c r="D2" s="41">
        <v>2012</v>
      </c>
      <c r="E2" s="41">
        <v>2013</v>
      </c>
      <c r="F2" s="41">
        <v>2014</v>
      </c>
      <c r="G2" s="41">
        <v>2015</v>
      </c>
      <c r="H2" s="41">
        <v>2016</v>
      </c>
      <c r="I2" s="41">
        <v>2017</v>
      </c>
      <c r="J2" s="41">
        <v>2018</v>
      </c>
      <c r="K2" s="41">
        <v>2019</v>
      </c>
      <c r="L2" s="35" t="s">
        <v>387</v>
      </c>
      <c r="M2" s="41" t="s">
        <v>132</v>
      </c>
    </row>
    <row r="3" spans="1:13" x14ac:dyDescent="0.25">
      <c r="A3" s="76" t="s">
        <v>272</v>
      </c>
      <c r="B3" s="77">
        <v>11079</v>
      </c>
      <c r="C3" s="77">
        <v>11231</v>
      </c>
      <c r="D3" s="77">
        <v>11247</v>
      </c>
      <c r="E3" s="77">
        <v>11306</v>
      </c>
      <c r="F3" s="77">
        <v>11064</v>
      </c>
      <c r="G3" s="77">
        <v>11463</v>
      </c>
      <c r="H3" s="77">
        <v>11486</v>
      </c>
      <c r="I3" s="77">
        <v>11812</v>
      </c>
      <c r="J3" s="77">
        <v>12045</v>
      </c>
      <c r="K3" s="77">
        <v>12231</v>
      </c>
      <c r="L3" s="36">
        <f>K3/53680</f>
        <v>0.22785022354694487</v>
      </c>
      <c r="M3" s="29"/>
    </row>
    <row r="4" spans="1:13" x14ac:dyDescent="0.25">
      <c r="A4" s="99" t="s">
        <v>9</v>
      </c>
      <c r="B4" s="77">
        <v>11268</v>
      </c>
      <c r="C4" s="77">
        <v>11516</v>
      </c>
      <c r="D4" s="77">
        <v>11183</v>
      </c>
      <c r="E4" s="77">
        <v>11396</v>
      </c>
      <c r="F4" s="77">
        <v>11277</v>
      </c>
      <c r="G4" s="77">
        <v>11424</v>
      </c>
      <c r="H4" s="77">
        <v>11495</v>
      </c>
      <c r="I4" s="77">
        <v>11286</v>
      </c>
      <c r="J4" s="77">
        <v>11454</v>
      </c>
      <c r="K4" s="77">
        <v>11499</v>
      </c>
      <c r="L4" s="36">
        <f t="shared" ref="L4" si="0">K4/53680</f>
        <v>0.21421385991058123</v>
      </c>
      <c r="M4" s="29"/>
    </row>
    <row r="5" spans="1:13" ht="14.45" customHeight="1" x14ac:dyDescent="0.25">
      <c r="A5" s="78" t="s">
        <v>273</v>
      </c>
      <c r="B5" s="77">
        <v>2472</v>
      </c>
      <c r="C5" s="77">
        <v>2589</v>
      </c>
      <c r="D5" s="77">
        <v>2770</v>
      </c>
      <c r="E5" s="77">
        <v>2914</v>
      </c>
      <c r="F5" s="77">
        <v>2917</v>
      </c>
      <c r="G5" s="77">
        <v>3171</v>
      </c>
      <c r="H5" s="77">
        <v>3485</v>
      </c>
      <c r="I5" s="77">
        <v>3682</v>
      </c>
      <c r="J5" s="77">
        <v>3752</v>
      </c>
      <c r="K5" s="77">
        <v>4044</v>
      </c>
      <c r="L5" s="36">
        <f t="shared" ref="L5:L12" si="1">K5/53680</f>
        <v>7.5335320417287632E-2</v>
      </c>
      <c r="M5" s="29"/>
    </row>
    <row r="6" spans="1:13" x14ac:dyDescent="0.25">
      <c r="A6" s="79" t="s">
        <v>133</v>
      </c>
      <c r="B6" s="77">
        <v>2468</v>
      </c>
      <c r="C6" s="77">
        <v>2624</v>
      </c>
      <c r="D6" s="77">
        <v>2505</v>
      </c>
      <c r="E6" s="77">
        <v>2781</v>
      </c>
      <c r="F6" s="77">
        <v>2742</v>
      </c>
      <c r="G6" s="77">
        <v>2840</v>
      </c>
      <c r="H6" s="77">
        <v>2783</v>
      </c>
      <c r="I6" s="77">
        <v>2829</v>
      </c>
      <c r="J6" s="77">
        <v>2864</v>
      </c>
      <c r="K6" s="77">
        <v>2846</v>
      </c>
      <c r="L6" s="36">
        <f t="shared" si="1"/>
        <v>5.3017883755588677E-2</v>
      </c>
      <c r="M6" s="29"/>
    </row>
    <row r="7" spans="1:13" x14ac:dyDescent="0.25">
      <c r="A7" s="79" t="s">
        <v>274</v>
      </c>
      <c r="B7" s="77">
        <v>2596</v>
      </c>
      <c r="C7" s="77">
        <v>2542</v>
      </c>
      <c r="D7" s="77">
        <v>2504</v>
      </c>
      <c r="E7" s="77">
        <v>2515</v>
      </c>
      <c r="F7" s="77">
        <v>2465</v>
      </c>
      <c r="G7" s="77">
        <v>2615</v>
      </c>
      <c r="H7" s="77">
        <v>2467</v>
      </c>
      <c r="I7" s="77">
        <v>2506</v>
      </c>
      <c r="J7" s="77">
        <v>2545</v>
      </c>
      <c r="K7" s="77">
        <v>2483</v>
      </c>
      <c r="L7" s="36">
        <f t="shared" si="1"/>
        <v>4.6255588673621457E-2</v>
      </c>
      <c r="M7" s="29"/>
    </row>
    <row r="8" spans="1:13" x14ac:dyDescent="0.25">
      <c r="A8" s="79" t="s">
        <v>275</v>
      </c>
      <c r="B8" s="77">
        <v>1762</v>
      </c>
      <c r="C8" s="77">
        <v>1806</v>
      </c>
      <c r="D8" s="77">
        <v>1642</v>
      </c>
      <c r="E8" s="77">
        <v>1663</v>
      </c>
      <c r="F8" s="77">
        <v>1864</v>
      </c>
      <c r="G8" s="77">
        <v>2085</v>
      </c>
      <c r="H8" s="77">
        <v>2256</v>
      </c>
      <c r="I8" s="77">
        <v>2419</v>
      </c>
      <c r="J8" s="77">
        <v>2452</v>
      </c>
      <c r="K8" s="77">
        <v>2390</v>
      </c>
      <c r="L8" s="36">
        <f t="shared" si="1"/>
        <v>4.4523099850968702E-2</v>
      </c>
      <c r="M8" s="29"/>
    </row>
    <row r="9" spans="1:13" x14ac:dyDescent="0.25">
      <c r="A9" s="79" t="s">
        <v>276</v>
      </c>
      <c r="B9" s="77">
        <v>1152</v>
      </c>
      <c r="C9" s="77">
        <v>1179</v>
      </c>
      <c r="D9" s="77">
        <v>1275</v>
      </c>
      <c r="E9" s="77">
        <v>1277</v>
      </c>
      <c r="F9" s="77">
        <v>1331</v>
      </c>
      <c r="G9" s="77">
        <v>1382</v>
      </c>
      <c r="H9" s="77">
        <v>1440</v>
      </c>
      <c r="I9" s="77">
        <v>1428</v>
      </c>
      <c r="J9" s="77">
        <v>1508</v>
      </c>
      <c r="K9" s="77">
        <v>1548</v>
      </c>
      <c r="L9" s="36">
        <f t="shared" si="1"/>
        <v>2.8837555886736213E-2</v>
      </c>
      <c r="M9" s="29"/>
    </row>
    <row r="10" spans="1:13" x14ac:dyDescent="0.25">
      <c r="A10" s="79" t="s">
        <v>168</v>
      </c>
      <c r="B10" s="77">
        <v>1163</v>
      </c>
      <c r="C10" s="77">
        <v>980</v>
      </c>
      <c r="D10" s="77">
        <v>1027</v>
      </c>
      <c r="E10" s="77">
        <v>992</v>
      </c>
      <c r="F10" s="77">
        <v>961</v>
      </c>
      <c r="G10" s="77">
        <v>994</v>
      </c>
      <c r="H10" s="77">
        <v>956</v>
      </c>
      <c r="I10" s="77">
        <v>918</v>
      </c>
      <c r="J10" s="77">
        <v>912</v>
      </c>
      <c r="K10" s="77">
        <v>955</v>
      </c>
      <c r="L10" s="36">
        <f t="shared" si="1"/>
        <v>1.7790611028315945E-2</v>
      </c>
      <c r="M10" s="29"/>
    </row>
    <row r="11" spans="1:13" x14ac:dyDescent="0.25">
      <c r="A11" s="79" t="s">
        <v>150</v>
      </c>
      <c r="B11" s="77">
        <v>792</v>
      </c>
      <c r="C11" s="77">
        <v>737</v>
      </c>
      <c r="D11" s="77">
        <v>734</v>
      </c>
      <c r="E11" s="77">
        <v>853</v>
      </c>
      <c r="F11" s="77">
        <v>755</v>
      </c>
      <c r="G11" s="77">
        <v>874</v>
      </c>
      <c r="H11" s="77">
        <v>862</v>
      </c>
      <c r="I11" s="77">
        <v>915</v>
      </c>
      <c r="J11" s="77">
        <v>886</v>
      </c>
      <c r="K11" s="77">
        <v>845</v>
      </c>
      <c r="L11" s="36">
        <f t="shared" si="1"/>
        <v>1.5741430700447093E-2</v>
      </c>
      <c r="M11" s="29"/>
    </row>
    <row r="12" spans="1:13" s="26" customFormat="1" x14ac:dyDescent="0.25">
      <c r="A12" s="79" t="s">
        <v>134</v>
      </c>
      <c r="B12" s="77">
        <v>898</v>
      </c>
      <c r="C12" s="77">
        <v>975</v>
      </c>
      <c r="D12" s="77">
        <v>998</v>
      </c>
      <c r="E12" s="77">
        <v>1113</v>
      </c>
      <c r="F12" s="77">
        <v>978</v>
      </c>
      <c r="G12" s="77">
        <v>1046</v>
      </c>
      <c r="H12" s="77">
        <v>885</v>
      </c>
      <c r="I12" s="77">
        <v>968</v>
      </c>
      <c r="J12" s="77">
        <v>1069</v>
      </c>
      <c r="K12" s="77">
        <v>757</v>
      </c>
      <c r="L12" s="36">
        <f t="shared" si="1"/>
        <v>1.4102086438152013E-2</v>
      </c>
      <c r="M12" s="29"/>
    </row>
    <row r="13" spans="1:13" x14ac:dyDescent="0.25">
      <c r="A13" s="67" t="s">
        <v>40</v>
      </c>
      <c r="B13" s="68"/>
      <c r="C13" s="94"/>
      <c r="D13" s="68"/>
      <c r="E13" s="68"/>
      <c r="F13" s="68"/>
      <c r="G13" s="68"/>
      <c r="H13" s="68"/>
      <c r="I13" s="68"/>
      <c r="J13" s="88"/>
      <c r="K13" s="68"/>
      <c r="L13" s="68"/>
      <c r="M13" s="69"/>
    </row>
  </sheetData>
  <mergeCells count="1">
    <mergeCell ref="A1:M1"/>
  </mergeCells>
  <pageMargins left="0.7" right="0.7" top="0.75" bottom="0.75" header="0.3" footer="0.3"/>
  <pageSetup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0000000}">
          <x14:colorSeries theme="5" tint="-0.499984740745262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theme="5"/>
          <x14:colorLow theme="5"/>
          <x14:sparklines>
            <x14:sparkline>
              <xm:f>'Fig 4'!B3:K3</xm:f>
              <xm:sqref>M3</xm:sqref>
            </x14:sparkline>
          </x14:sparklines>
        </x14:sparklineGroup>
        <x14:sparklineGroup type="column" displayEmptyCellsAs="gap" xr2:uid="{C21614F5-753B-4549-BF01-0C30461A79CF}">
          <x14:colorSeries theme="5" tint="-0.499984740745262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theme="5"/>
          <x14:colorLow theme="5"/>
          <x14:sparklines>
            <x14:sparkline>
              <xm:f>'Fig 4'!B4:K4</xm:f>
              <xm:sqref>M4</xm:sqref>
            </x14:sparkline>
            <x14:sparkline>
              <xm:f>'Fig 4'!B5:K5</xm:f>
              <xm:sqref>M5</xm:sqref>
            </x14:sparkline>
            <x14:sparkline>
              <xm:f>'Fig 4'!B6:K6</xm:f>
              <xm:sqref>M6</xm:sqref>
            </x14:sparkline>
            <x14:sparkline>
              <xm:f>'Fig 4'!B7:K7</xm:f>
              <xm:sqref>M7</xm:sqref>
            </x14:sparkline>
            <x14:sparkline>
              <xm:f>'Fig 4'!B8:K8</xm:f>
              <xm:sqref>M8</xm:sqref>
            </x14:sparkline>
            <x14:sparkline>
              <xm:f>'Fig 4'!B9:K9</xm:f>
              <xm:sqref>M9</xm:sqref>
            </x14:sparkline>
            <x14:sparkline>
              <xm:f>'Fig 4'!B10:K10</xm:f>
              <xm:sqref>M10</xm:sqref>
            </x14:sparkline>
            <x14:sparkline>
              <xm:f>'Fig 4'!B11:K11</xm:f>
              <xm:sqref>M11</xm:sqref>
            </x14:sparkline>
            <x14:sparkline>
              <xm:f>'Fig 4'!B12:K12</xm:f>
              <xm:sqref>M12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DA65"/>
  </sheetPr>
  <dimension ref="A1:D9"/>
  <sheetViews>
    <sheetView workbookViewId="0">
      <selection sqref="A1:D1"/>
    </sheetView>
  </sheetViews>
  <sheetFormatPr defaultColWidth="8.85546875" defaultRowHeight="15" x14ac:dyDescent="0.25"/>
  <cols>
    <col min="1" max="1" width="26" style="8" customWidth="1"/>
    <col min="2" max="2" width="12.28515625" style="8" customWidth="1"/>
    <col min="3" max="3" width="14.5703125" style="8" customWidth="1"/>
    <col min="4" max="4" width="27.28515625" style="8" customWidth="1"/>
    <col min="5" max="16384" width="8.85546875" style="8"/>
  </cols>
  <sheetData>
    <row r="1" spans="1:4" ht="32.450000000000003" customHeight="1" x14ac:dyDescent="0.25">
      <c r="A1" s="164" t="s">
        <v>174</v>
      </c>
      <c r="B1" s="164"/>
      <c r="C1" s="164"/>
      <c r="D1" s="164"/>
    </row>
    <row r="2" spans="1:4" s="30" customFormat="1" x14ac:dyDescent="0.25">
      <c r="A2" s="81"/>
      <c r="B2" s="165" t="s">
        <v>138</v>
      </c>
      <c r="C2" s="166"/>
      <c r="D2" s="81"/>
    </row>
    <row r="3" spans="1:4" x14ac:dyDescent="0.25">
      <c r="A3" s="82" t="s">
        <v>10</v>
      </c>
      <c r="B3" s="81">
        <v>2010</v>
      </c>
      <c r="C3" s="81">
        <v>2019</v>
      </c>
      <c r="D3" s="81" t="s">
        <v>388</v>
      </c>
    </row>
    <row r="4" spans="1:4" x14ac:dyDescent="0.25">
      <c r="A4" s="76" t="s">
        <v>272</v>
      </c>
      <c r="B4" s="100">
        <v>166.86220373</v>
      </c>
      <c r="C4" s="100">
        <v>160.30787561</v>
      </c>
      <c r="D4" s="61">
        <f t="shared" ref="D4:D8" si="0">(C4-B4)/B4</f>
        <v>-3.9279884680209404E-2</v>
      </c>
    </row>
    <row r="5" spans="1:4" x14ac:dyDescent="0.25">
      <c r="A5" s="99" t="s">
        <v>9</v>
      </c>
      <c r="B5" s="100">
        <v>176.77833888000001</v>
      </c>
      <c r="C5" s="100">
        <v>151.06267946</v>
      </c>
      <c r="D5" s="61">
        <f t="shared" si="0"/>
        <v>-0.1454683847745408</v>
      </c>
    </row>
    <row r="6" spans="1:4" s="92" customFormat="1" x14ac:dyDescent="0.25">
      <c r="A6" s="78" t="s">
        <v>273</v>
      </c>
      <c r="B6" s="100">
        <v>40.411869344999999</v>
      </c>
      <c r="C6" s="100">
        <v>60.897239315999997</v>
      </c>
      <c r="D6" s="61">
        <f t="shared" si="0"/>
        <v>0.50691468380525606</v>
      </c>
    </row>
    <row r="7" spans="1:4" s="92" customFormat="1" x14ac:dyDescent="0.25">
      <c r="A7" s="79" t="s">
        <v>133</v>
      </c>
      <c r="B7" s="100">
        <v>38.413077133999998</v>
      </c>
      <c r="C7" s="100">
        <v>37.146452431</v>
      </c>
      <c r="D7" s="61">
        <f t="shared" si="0"/>
        <v>-3.2973789071401659E-2</v>
      </c>
    </row>
    <row r="8" spans="1:4" x14ac:dyDescent="0.25">
      <c r="A8" s="79" t="s">
        <v>274</v>
      </c>
      <c r="B8" s="101">
        <v>39.076229804999997</v>
      </c>
      <c r="C8" s="101">
        <v>32.554688540000001</v>
      </c>
      <c r="D8" s="61">
        <f t="shared" si="0"/>
        <v>-0.16689279640190705</v>
      </c>
    </row>
    <row r="9" spans="1:4" ht="35.25" customHeight="1" x14ac:dyDescent="0.25">
      <c r="A9" s="157" t="s">
        <v>40</v>
      </c>
      <c r="B9" s="158"/>
      <c r="C9" s="158"/>
      <c r="D9" s="159"/>
    </row>
  </sheetData>
  <mergeCells count="3">
    <mergeCell ref="A1:D1"/>
    <mergeCell ref="B2:C2"/>
    <mergeCell ref="A9:D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A65"/>
  </sheetPr>
  <dimension ref="A1:U18"/>
  <sheetViews>
    <sheetView workbookViewId="0">
      <selection activeCell="A5" sqref="A5:A7"/>
    </sheetView>
  </sheetViews>
  <sheetFormatPr defaultRowHeight="15" x14ac:dyDescent="0.25"/>
  <cols>
    <col min="1" max="1" width="22" bestFit="1" customWidth="1"/>
    <col min="2" max="2" width="6" bestFit="1" customWidth="1"/>
    <col min="3" max="3" width="3.42578125" bestFit="1" customWidth="1"/>
    <col min="4" max="4" width="6" bestFit="1" customWidth="1"/>
    <col min="5" max="5" width="3.42578125" bestFit="1" customWidth="1"/>
    <col min="6" max="6" width="6" bestFit="1" customWidth="1"/>
    <col min="7" max="7" width="3.42578125" bestFit="1" customWidth="1"/>
    <col min="8" max="8" width="6" bestFit="1" customWidth="1"/>
    <col min="9" max="9" width="3.42578125" bestFit="1" customWidth="1"/>
    <col min="10" max="10" width="6" bestFit="1" customWidth="1"/>
    <col min="11" max="11" width="3.42578125" customWidth="1"/>
    <col min="12" max="12" width="6" customWidth="1"/>
    <col min="13" max="13" width="3.42578125" customWidth="1"/>
    <col min="14" max="14" width="6" customWidth="1"/>
    <col min="15" max="15" width="3.42578125" customWidth="1"/>
    <col min="16" max="16" width="6" style="86" customWidth="1"/>
    <col min="17" max="17" width="3.42578125" style="86" customWidth="1"/>
    <col min="18" max="18" width="6" style="86" customWidth="1"/>
    <col min="19" max="19" width="3.42578125" style="86" customWidth="1"/>
    <col min="20" max="20" width="6" style="86" customWidth="1"/>
    <col min="21" max="21" width="3.42578125" style="86" customWidth="1"/>
  </cols>
  <sheetData>
    <row r="1" spans="1:21" ht="15.6" customHeight="1" x14ac:dyDescent="0.25">
      <c r="A1" s="167" t="s">
        <v>175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9"/>
    </row>
    <row r="2" spans="1:21" x14ac:dyDescent="0.25">
      <c r="A2" s="83"/>
      <c r="B2" s="170">
        <v>2010</v>
      </c>
      <c r="C2" s="171"/>
      <c r="D2" s="170">
        <v>2011</v>
      </c>
      <c r="E2" s="171"/>
      <c r="F2" s="170">
        <v>2012</v>
      </c>
      <c r="G2" s="171"/>
      <c r="H2" s="170">
        <v>2013</v>
      </c>
      <c r="I2" s="171"/>
      <c r="J2" s="170">
        <v>2014</v>
      </c>
      <c r="K2" s="171"/>
      <c r="L2" s="170">
        <v>2015</v>
      </c>
      <c r="M2" s="171"/>
      <c r="N2" s="170">
        <v>2016</v>
      </c>
      <c r="O2" s="171"/>
      <c r="P2" s="170">
        <v>2017</v>
      </c>
      <c r="Q2" s="171"/>
      <c r="R2" s="170">
        <v>2018</v>
      </c>
      <c r="S2" s="171"/>
      <c r="T2" s="170">
        <v>2019</v>
      </c>
      <c r="U2" s="171"/>
    </row>
    <row r="3" spans="1:21" x14ac:dyDescent="0.25">
      <c r="A3" s="82" t="s">
        <v>10</v>
      </c>
      <c r="B3" s="21" t="s">
        <v>50</v>
      </c>
      <c r="C3" s="21" t="s">
        <v>51</v>
      </c>
      <c r="D3" s="21" t="s">
        <v>50</v>
      </c>
      <c r="E3" s="21" t="s">
        <v>51</v>
      </c>
      <c r="F3" s="21" t="s">
        <v>50</v>
      </c>
      <c r="G3" s="21" t="s">
        <v>51</v>
      </c>
      <c r="H3" s="21" t="s">
        <v>50</v>
      </c>
      <c r="I3" s="21" t="s">
        <v>51</v>
      </c>
      <c r="J3" s="21" t="s">
        <v>50</v>
      </c>
      <c r="K3" s="21" t="s">
        <v>51</v>
      </c>
      <c r="L3" s="21" t="s">
        <v>50</v>
      </c>
      <c r="M3" s="21" t="s">
        <v>51</v>
      </c>
      <c r="N3" s="21" t="s">
        <v>50</v>
      </c>
      <c r="O3" s="21" t="s">
        <v>51</v>
      </c>
      <c r="P3" s="21" t="s">
        <v>50</v>
      </c>
      <c r="Q3" s="21" t="s">
        <v>51</v>
      </c>
      <c r="R3" s="21" t="s">
        <v>50</v>
      </c>
      <c r="S3" s="21" t="s">
        <v>51</v>
      </c>
      <c r="T3" s="21" t="s">
        <v>50</v>
      </c>
      <c r="U3" s="21" t="s">
        <v>51</v>
      </c>
    </row>
    <row r="4" spans="1:21" s="8" customFormat="1" ht="15.75" x14ac:dyDescent="0.25">
      <c r="A4" s="180" t="s">
        <v>13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2"/>
    </row>
    <row r="5" spans="1:21" x14ac:dyDescent="0.25">
      <c r="A5" s="76" t="s">
        <v>272</v>
      </c>
      <c r="B5" s="75">
        <v>212.63399999999999</v>
      </c>
      <c r="C5" s="75">
        <v>8.6461000000000006</v>
      </c>
      <c r="D5" s="75">
        <v>211.59299999999999</v>
      </c>
      <c r="E5" s="75">
        <v>8.6669400000000003</v>
      </c>
      <c r="F5" s="75">
        <v>208.22200000000001</v>
      </c>
      <c r="G5" s="75">
        <v>9.1900700000000004</v>
      </c>
      <c r="H5" s="75">
        <v>210.32300000000001</v>
      </c>
      <c r="I5" s="75">
        <v>9.4358900000000006</v>
      </c>
      <c r="J5" s="75">
        <v>196.32300000000001</v>
      </c>
      <c r="K5" s="75">
        <v>8.5696100000000008</v>
      </c>
      <c r="L5" s="75">
        <v>201.57300000000001</v>
      </c>
      <c r="M5" s="75">
        <v>8.22607</v>
      </c>
      <c r="N5" s="75">
        <v>200.619</v>
      </c>
      <c r="O5" s="75">
        <v>9.0346499999999992</v>
      </c>
      <c r="P5" s="75">
        <v>207.214</v>
      </c>
      <c r="Q5" s="75">
        <v>9.8358899999999991</v>
      </c>
      <c r="R5" s="75">
        <v>204.56299999999999</v>
      </c>
      <c r="S5" s="75">
        <v>8.9686199999999996</v>
      </c>
      <c r="T5" s="75">
        <v>204.94399999999999</v>
      </c>
      <c r="U5" s="75">
        <v>9.0041700000000002</v>
      </c>
    </row>
    <row r="6" spans="1:21" s="92" customFormat="1" x14ac:dyDescent="0.25">
      <c r="A6" s="99" t="s">
        <v>9</v>
      </c>
      <c r="B6" s="75">
        <v>214.91300000000001</v>
      </c>
      <c r="C6" s="75">
        <v>8.3308</v>
      </c>
      <c r="D6" s="75">
        <v>212.49600000000001</v>
      </c>
      <c r="E6" s="75">
        <v>8.0235299999999992</v>
      </c>
      <c r="F6" s="75">
        <v>200.88900000000001</v>
      </c>
      <c r="G6" s="75">
        <v>7.6108700000000002</v>
      </c>
      <c r="H6" s="75">
        <v>200.40700000000001</v>
      </c>
      <c r="I6" s="75">
        <v>7.4257400000000002</v>
      </c>
      <c r="J6" s="75">
        <v>193.62700000000001</v>
      </c>
      <c r="K6" s="75">
        <v>7.3245300000000002</v>
      </c>
      <c r="L6" s="75">
        <v>195.03100000000001</v>
      </c>
      <c r="M6" s="75">
        <v>7.3593900000000003</v>
      </c>
      <c r="N6" s="75">
        <v>190.286</v>
      </c>
      <c r="O6" s="75">
        <v>7.1138500000000002</v>
      </c>
      <c r="P6" s="75">
        <v>186.249</v>
      </c>
      <c r="Q6" s="75">
        <v>7.0627000000000004</v>
      </c>
      <c r="R6" s="75">
        <v>181.542</v>
      </c>
      <c r="S6" s="75">
        <v>6.8661700000000003</v>
      </c>
      <c r="T6" s="75">
        <v>178.86500000000001</v>
      </c>
      <c r="U6" s="75">
        <v>6.7675700000000001</v>
      </c>
    </row>
    <row r="7" spans="1:21" s="92" customFormat="1" x14ac:dyDescent="0.25">
      <c r="A7" s="78" t="s">
        <v>273</v>
      </c>
      <c r="B7" s="75">
        <v>53.173999999999999</v>
      </c>
      <c r="C7" s="75">
        <v>0.95667999999999997</v>
      </c>
      <c r="D7" s="75">
        <v>55.177999999999997</v>
      </c>
      <c r="E7" s="75">
        <v>0.97416000000000003</v>
      </c>
      <c r="F7" s="75">
        <v>57.393999999999998</v>
      </c>
      <c r="G7" s="75">
        <v>0.99472000000000005</v>
      </c>
      <c r="H7" s="75">
        <v>59.64</v>
      </c>
      <c r="I7" s="75">
        <v>1.06036</v>
      </c>
      <c r="J7" s="75">
        <v>57.304000000000002</v>
      </c>
      <c r="K7" s="75">
        <v>0.98928000000000005</v>
      </c>
      <c r="L7" s="75">
        <v>63.936</v>
      </c>
      <c r="M7" s="75">
        <v>1.1797800000000001</v>
      </c>
      <c r="N7" s="75">
        <v>68.441000000000003</v>
      </c>
      <c r="O7" s="75">
        <v>1.2929200000000001</v>
      </c>
      <c r="P7" s="75">
        <v>74.308999999999997</v>
      </c>
      <c r="Q7" s="75">
        <v>1.4016999999999999</v>
      </c>
      <c r="R7" s="75">
        <v>72.951999999999998</v>
      </c>
      <c r="S7" s="75">
        <v>1.3847499999999999</v>
      </c>
      <c r="T7" s="75">
        <v>78.518000000000001</v>
      </c>
      <c r="U7" s="75">
        <v>1.4951099999999999</v>
      </c>
    </row>
    <row r="8" spans="1:21" ht="30" x14ac:dyDescent="0.25">
      <c r="A8" s="79" t="s">
        <v>133</v>
      </c>
      <c r="B8" s="75">
        <v>45.97</v>
      </c>
      <c r="C8" s="75">
        <v>2.3349600000000001</v>
      </c>
      <c r="D8" s="75">
        <v>47.036000000000001</v>
      </c>
      <c r="E8" s="75">
        <v>2.2343600000000001</v>
      </c>
      <c r="F8" s="75">
        <v>43.29</v>
      </c>
      <c r="G8" s="75">
        <v>2.3723299999999998</v>
      </c>
      <c r="H8" s="75">
        <v>45.863999999999997</v>
      </c>
      <c r="I8" s="75">
        <v>2.2527599999999999</v>
      </c>
      <c r="J8" s="75">
        <v>44.896999999999998</v>
      </c>
      <c r="K8" s="75">
        <v>2.2243499999999998</v>
      </c>
      <c r="L8" s="75">
        <v>46.378</v>
      </c>
      <c r="M8" s="75">
        <v>2.2571400000000001</v>
      </c>
      <c r="N8" s="75">
        <v>44.707999999999998</v>
      </c>
      <c r="O8" s="75">
        <v>2.0363600000000002</v>
      </c>
      <c r="P8" s="75">
        <v>43.28</v>
      </c>
      <c r="Q8" s="75">
        <v>2.30437</v>
      </c>
      <c r="R8" s="75">
        <v>43.222999999999999</v>
      </c>
      <c r="S8" s="75">
        <v>2.33927</v>
      </c>
      <c r="T8" s="75">
        <v>42.003999999999998</v>
      </c>
      <c r="U8" s="75">
        <v>2.0629599999999999</v>
      </c>
    </row>
    <row r="9" spans="1:21" x14ac:dyDescent="0.25">
      <c r="A9" s="79" t="s">
        <v>131</v>
      </c>
      <c r="B9" s="75">
        <v>40.57</v>
      </c>
      <c r="C9" s="75">
        <v>1.8874200000000001</v>
      </c>
      <c r="D9" s="75">
        <v>37.325000000000003</v>
      </c>
      <c r="E9" s="75">
        <v>1.98285</v>
      </c>
      <c r="F9" s="75">
        <v>36.82</v>
      </c>
      <c r="G9" s="75">
        <v>2.0325099999999998</v>
      </c>
      <c r="H9" s="75">
        <v>36.308</v>
      </c>
      <c r="I9" s="75">
        <v>1.9517599999999999</v>
      </c>
      <c r="J9" s="75">
        <v>34.731999999999999</v>
      </c>
      <c r="K9" s="75">
        <v>1.72638</v>
      </c>
      <c r="L9" s="75">
        <v>36.543999999999997</v>
      </c>
      <c r="M9" s="75">
        <v>1.87042</v>
      </c>
      <c r="N9" s="75">
        <v>33.244</v>
      </c>
      <c r="O9" s="75">
        <v>1.7037</v>
      </c>
      <c r="P9" s="75">
        <v>33.185000000000002</v>
      </c>
      <c r="Q9" s="75">
        <v>1.44028</v>
      </c>
      <c r="R9" s="75">
        <v>32.590000000000003</v>
      </c>
      <c r="S9" s="75">
        <v>1.7758799999999999</v>
      </c>
      <c r="T9" s="75">
        <v>32.552999999999997</v>
      </c>
      <c r="U9" s="75">
        <v>1.9168799999999999</v>
      </c>
    </row>
    <row r="10" spans="1:21" ht="15.75" x14ac:dyDescent="0.25">
      <c r="A10" s="180" t="s">
        <v>12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2"/>
    </row>
    <row r="11" spans="1:21" s="8" customFormat="1" x14ac:dyDescent="0.25">
      <c r="A11" s="76" t="s">
        <v>272</v>
      </c>
      <c r="B11" s="75">
        <v>130.98699999999999</v>
      </c>
      <c r="C11" s="75">
        <v>7.6626799999999999</v>
      </c>
      <c r="D11" s="75">
        <v>129.298</v>
      </c>
      <c r="E11" s="75">
        <v>6.91981</v>
      </c>
      <c r="F11" s="75">
        <v>127.705</v>
      </c>
      <c r="G11" s="75">
        <v>6.0826200000000004</v>
      </c>
      <c r="H11" s="75">
        <v>122.804</v>
      </c>
      <c r="I11" s="75">
        <v>6.0221200000000001</v>
      </c>
      <c r="J11" s="75">
        <v>121.86499999999999</v>
      </c>
      <c r="K11" s="75">
        <v>6.4524999999999997</v>
      </c>
      <c r="L11" s="75">
        <v>123.399</v>
      </c>
      <c r="M11" s="75">
        <v>6.5762299999999998</v>
      </c>
      <c r="N11" s="75">
        <v>121.634</v>
      </c>
      <c r="O11" s="75">
        <v>5.8793899999999999</v>
      </c>
      <c r="P11" s="75">
        <v>121.318</v>
      </c>
      <c r="Q11" s="75">
        <v>5.9515799999999999</v>
      </c>
      <c r="R11" s="75">
        <v>124.402</v>
      </c>
      <c r="S11" s="75">
        <v>6.7137000000000002</v>
      </c>
      <c r="T11" s="75">
        <v>123.996</v>
      </c>
      <c r="U11" s="75">
        <v>6.4701199999999996</v>
      </c>
    </row>
    <row r="12" spans="1:21" s="92" customFormat="1" x14ac:dyDescent="0.25">
      <c r="A12" s="99" t="s">
        <v>9</v>
      </c>
      <c r="B12" s="75">
        <v>150.30000000000001</v>
      </c>
      <c r="C12" s="75">
        <v>5.3456099999999998</v>
      </c>
      <c r="D12" s="75">
        <v>151.42400000000001</v>
      </c>
      <c r="E12" s="75">
        <v>5.2696899999999998</v>
      </c>
      <c r="F12" s="75">
        <v>144.73699999999999</v>
      </c>
      <c r="G12" s="75">
        <v>5.1512200000000004</v>
      </c>
      <c r="H12" s="75">
        <v>143.625</v>
      </c>
      <c r="I12" s="75">
        <v>5.0583200000000001</v>
      </c>
      <c r="J12" s="75">
        <v>140.18299999999999</v>
      </c>
      <c r="K12" s="75">
        <v>4.9457000000000004</v>
      </c>
      <c r="L12" s="75">
        <v>137.512</v>
      </c>
      <c r="M12" s="75">
        <v>4.82829</v>
      </c>
      <c r="N12" s="75">
        <v>138.43</v>
      </c>
      <c r="O12" s="75">
        <v>4.8670900000000001</v>
      </c>
      <c r="P12" s="75">
        <v>132.78899999999999</v>
      </c>
      <c r="Q12" s="75">
        <v>4.6133800000000003</v>
      </c>
      <c r="R12" s="75">
        <v>133.94999999999999</v>
      </c>
      <c r="S12" s="75">
        <v>4.7260299999999997</v>
      </c>
      <c r="T12" s="75">
        <v>131.196</v>
      </c>
      <c r="U12" s="75">
        <v>4.5157299999999996</v>
      </c>
    </row>
    <row r="13" spans="1:21" s="92" customFormat="1" x14ac:dyDescent="0.25">
      <c r="A13" s="78" t="s">
        <v>273</v>
      </c>
      <c r="B13" s="75">
        <v>28.937000000000001</v>
      </c>
      <c r="C13" s="75">
        <v>0.69959000000000005</v>
      </c>
      <c r="D13" s="75">
        <v>29.454999999999998</v>
      </c>
      <c r="E13" s="75">
        <v>0.69677999999999995</v>
      </c>
      <c r="F13" s="75">
        <v>32.387999999999998</v>
      </c>
      <c r="G13" s="75">
        <v>0.76263999999999998</v>
      </c>
      <c r="H13" s="75">
        <v>34.005000000000003</v>
      </c>
      <c r="I13" s="75">
        <v>0.84830000000000005</v>
      </c>
      <c r="J13" s="75">
        <v>34.64</v>
      </c>
      <c r="K13" s="75">
        <v>0.86045000000000005</v>
      </c>
      <c r="L13" s="75">
        <v>34.963999999999999</v>
      </c>
      <c r="M13" s="75">
        <v>0.98416999999999999</v>
      </c>
      <c r="N13" s="75">
        <v>41.54</v>
      </c>
      <c r="O13" s="75">
        <v>1.02067</v>
      </c>
      <c r="P13" s="75">
        <v>42.146000000000001</v>
      </c>
      <c r="Q13" s="75">
        <v>1.0669299999999999</v>
      </c>
      <c r="R13" s="75">
        <v>42.2</v>
      </c>
      <c r="S13" s="75">
        <v>1.1998200000000001</v>
      </c>
      <c r="T13" s="75">
        <v>43.744999999999997</v>
      </c>
      <c r="U13" s="75">
        <v>1.20062</v>
      </c>
    </row>
    <row r="14" spans="1:21" s="8" customFormat="1" ht="30" x14ac:dyDescent="0.25">
      <c r="A14" s="98" t="s">
        <v>133</v>
      </c>
      <c r="B14" s="75">
        <v>33.561</v>
      </c>
      <c r="C14" s="75">
        <v>1.90446</v>
      </c>
      <c r="D14" s="75">
        <v>35.796999999999997</v>
      </c>
      <c r="E14" s="75">
        <v>1.59107</v>
      </c>
      <c r="F14" s="75">
        <v>33.878</v>
      </c>
      <c r="G14" s="75">
        <v>1.7582800000000001</v>
      </c>
      <c r="H14" s="75">
        <v>37.534999999999997</v>
      </c>
      <c r="I14" s="75">
        <v>1.79833</v>
      </c>
      <c r="J14" s="75">
        <v>36.183</v>
      </c>
      <c r="K14" s="75">
        <v>1.7811699999999999</v>
      </c>
      <c r="L14" s="75">
        <v>35.658000000000001</v>
      </c>
      <c r="M14" s="75">
        <v>2.0262500000000001</v>
      </c>
      <c r="N14" s="75">
        <v>35.084000000000003</v>
      </c>
      <c r="O14" s="75">
        <v>1.7046399999999999</v>
      </c>
      <c r="P14" s="75">
        <v>35.774999999999999</v>
      </c>
      <c r="Q14" s="75">
        <v>1.7979400000000001</v>
      </c>
      <c r="R14" s="75">
        <v>35.286000000000001</v>
      </c>
      <c r="S14" s="75">
        <v>2.04535</v>
      </c>
      <c r="T14" s="75">
        <v>33.725000000000001</v>
      </c>
      <c r="U14" s="75">
        <v>1.9234199999999999</v>
      </c>
    </row>
    <row r="15" spans="1:21" s="8" customFormat="1" x14ac:dyDescent="0.25">
      <c r="A15" s="79" t="s">
        <v>274</v>
      </c>
      <c r="B15" s="75">
        <v>37.433999999999997</v>
      </c>
      <c r="C15" s="75">
        <v>2.0674299999999999</v>
      </c>
      <c r="D15" s="75">
        <v>37.006999999999998</v>
      </c>
      <c r="E15" s="75">
        <v>1.8532900000000001</v>
      </c>
      <c r="F15" s="75">
        <v>35.529000000000003</v>
      </c>
      <c r="G15" s="75">
        <v>2.0956100000000002</v>
      </c>
      <c r="H15" s="75">
        <v>35.377000000000002</v>
      </c>
      <c r="I15" s="75">
        <v>1.9194100000000001</v>
      </c>
      <c r="J15" s="75">
        <v>33.728999999999999</v>
      </c>
      <c r="K15" s="75">
        <v>2.0116999999999998</v>
      </c>
      <c r="L15" s="75">
        <v>35.122</v>
      </c>
      <c r="M15" s="75">
        <v>1.9499599999999999</v>
      </c>
      <c r="N15" s="75">
        <v>33.154000000000003</v>
      </c>
      <c r="O15" s="75">
        <v>1.87852</v>
      </c>
      <c r="P15" s="75">
        <v>33.557000000000002</v>
      </c>
      <c r="Q15" s="75">
        <v>2.0946899999999999</v>
      </c>
      <c r="R15" s="75">
        <v>34.515999999999998</v>
      </c>
      <c r="S15" s="75">
        <v>1.9061699999999999</v>
      </c>
      <c r="T15" s="75">
        <v>31.92</v>
      </c>
      <c r="U15" s="75">
        <v>1.79169</v>
      </c>
    </row>
    <row r="16" spans="1:21" s="8" customFormat="1" x14ac:dyDescent="0.25">
      <c r="A16" s="172" t="s">
        <v>40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4"/>
    </row>
    <row r="17" spans="1:21" x14ac:dyDescent="0.25">
      <c r="A17" s="175" t="s">
        <v>197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76"/>
    </row>
    <row r="18" spans="1:21" x14ac:dyDescent="0.25">
      <c r="A18" s="177" t="s">
        <v>52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9"/>
    </row>
  </sheetData>
  <mergeCells count="16">
    <mergeCell ref="A16:U16"/>
    <mergeCell ref="A17:U17"/>
    <mergeCell ref="A18:U18"/>
    <mergeCell ref="A4:U4"/>
    <mergeCell ref="A10:U10"/>
    <mergeCell ref="A1:U1"/>
    <mergeCell ref="N2:O2"/>
    <mergeCell ref="L2:M2"/>
    <mergeCell ref="J2:K2"/>
    <mergeCell ref="H2:I2"/>
    <mergeCell ref="F2:G2"/>
    <mergeCell ref="D2:E2"/>
    <mergeCell ref="B2:C2"/>
    <mergeCell ref="P2:Q2"/>
    <mergeCell ref="R2:S2"/>
    <mergeCell ref="T2:U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DA65"/>
  </sheetPr>
  <dimension ref="A1:D16"/>
  <sheetViews>
    <sheetView workbookViewId="0">
      <selection sqref="A1:D1"/>
    </sheetView>
  </sheetViews>
  <sheetFormatPr defaultColWidth="8.85546875" defaultRowHeight="15" x14ac:dyDescent="0.25"/>
  <cols>
    <col min="1" max="1" width="26" style="34" customWidth="1"/>
    <col min="2" max="2" width="12.28515625" style="34" customWidth="1"/>
    <col min="3" max="3" width="14.5703125" style="34" customWidth="1"/>
    <col min="4" max="4" width="27.28515625" style="34" customWidth="1"/>
    <col min="5" max="16384" width="8.85546875" style="34"/>
  </cols>
  <sheetData>
    <row r="1" spans="1:4" ht="32.450000000000003" customHeight="1" x14ac:dyDescent="0.25">
      <c r="A1" s="164" t="s">
        <v>160</v>
      </c>
      <c r="B1" s="164"/>
      <c r="C1" s="164"/>
      <c r="D1" s="164"/>
    </row>
    <row r="2" spans="1:4" x14ac:dyDescent="0.25">
      <c r="A2" s="81"/>
      <c r="B2" s="165" t="s">
        <v>138</v>
      </c>
      <c r="C2" s="166"/>
      <c r="D2" s="81"/>
    </row>
    <row r="3" spans="1:4" x14ac:dyDescent="0.25">
      <c r="A3" s="81" t="s">
        <v>10</v>
      </c>
      <c r="B3" s="81">
        <v>2010</v>
      </c>
      <c r="C3" s="81">
        <v>2019</v>
      </c>
      <c r="D3" s="81" t="s">
        <v>388</v>
      </c>
    </row>
    <row r="4" spans="1:4" x14ac:dyDescent="0.25">
      <c r="A4" s="76" t="s">
        <v>272</v>
      </c>
      <c r="B4" s="102">
        <v>166.86220373</v>
      </c>
      <c r="C4" s="102">
        <v>160.30787561</v>
      </c>
      <c r="D4" s="61">
        <f t="shared" ref="D4:D13" si="0">(C4-B4)/B4</f>
        <v>-3.9279884680209404E-2</v>
      </c>
    </row>
    <row r="5" spans="1:4" x14ac:dyDescent="0.25">
      <c r="A5" s="99" t="s">
        <v>9</v>
      </c>
      <c r="B5" s="102">
        <v>176.77833888000001</v>
      </c>
      <c r="C5" s="102">
        <v>151.06267946</v>
      </c>
      <c r="D5" s="61">
        <f t="shared" si="0"/>
        <v>-0.1454683847745408</v>
      </c>
    </row>
    <row r="6" spans="1:4" x14ac:dyDescent="0.25">
      <c r="A6" s="78" t="s">
        <v>273</v>
      </c>
      <c r="B6" s="102">
        <v>40.411869344999999</v>
      </c>
      <c r="C6" s="102">
        <v>60.897239315999997</v>
      </c>
      <c r="D6" s="61">
        <f t="shared" si="0"/>
        <v>0.50691468380525606</v>
      </c>
    </row>
    <row r="7" spans="1:4" x14ac:dyDescent="0.25">
      <c r="A7" s="79" t="s">
        <v>133</v>
      </c>
      <c r="B7" s="102">
        <v>38.413077133999998</v>
      </c>
      <c r="C7" s="102">
        <v>37.146452431</v>
      </c>
      <c r="D7" s="61">
        <f t="shared" si="0"/>
        <v>-3.2973789071401659E-2</v>
      </c>
    </row>
    <row r="8" spans="1:4" x14ac:dyDescent="0.25">
      <c r="A8" s="79" t="s">
        <v>274</v>
      </c>
      <c r="B8" s="102">
        <v>39.076229804999997</v>
      </c>
      <c r="C8" s="102">
        <v>32.554688540000001</v>
      </c>
      <c r="D8" s="61">
        <f t="shared" si="0"/>
        <v>-0.16689279640190705</v>
      </c>
    </row>
    <row r="9" spans="1:4" x14ac:dyDescent="0.25">
      <c r="A9" s="79" t="s">
        <v>275</v>
      </c>
      <c r="B9" s="102">
        <v>25.630826246000002</v>
      </c>
      <c r="C9" s="102">
        <v>30.874093800000001</v>
      </c>
      <c r="D9" s="61">
        <f t="shared" si="0"/>
        <v>0.20456880725092794</v>
      </c>
    </row>
    <row r="10" spans="1:4" x14ac:dyDescent="0.25">
      <c r="A10" s="79" t="s">
        <v>276</v>
      </c>
      <c r="B10" s="102">
        <v>17.855128218000001</v>
      </c>
      <c r="C10" s="102">
        <v>20.445874487000001</v>
      </c>
      <c r="D10" s="61">
        <f t="shared" si="0"/>
        <v>0.14509816100834455</v>
      </c>
    </row>
    <row r="11" spans="1:4" x14ac:dyDescent="0.25">
      <c r="A11" s="79" t="s">
        <v>168</v>
      </c>
      <c r="B11" s="102">
        <v>17.686909936999999</v>
      </c>
      <c r="C11" s="102">
        <v>12.655522621999999</v>
      </c>
      <c r="D11" s="61">
        <f t="shared" si="0"/>
        <v>-0.28446955024487497</v>
      </c>
    </row>
    <row r="12" spans="1:4" x14ac:dyDescent="0.25">
      <c r="A12" s="79" t="s">
        <v>150</v>
      </c>
      <c r="B12" s="102">
        <v>13.585724331</v>
      </c>
      <c r="C12" s="102">
        <v>14.12229</v>
      </c>
      <c r="D12" s="61">
        <f t="shared" si="0"/>
        <v>3.9494814993092459E-2</v>
      </c>
    </row>
    <row r="13" spans="1:4" x14ac:dyDescent="0.25">
      <c r="A13" s="79" t="s">
        <v>134</v>
      </c>
      <c r="B13" s="102">
        <v>13.351267333999999</v>
      </c>
      <c r="C13" s="102">
        <v>10.038572374999999</v>
      </c>
      <c r="D13" s="61">
        <f t="shared" si="0"/>
        <v>-0.24811839027175905</v>
      </c>
    </row>
    <row r="14" spans="1:4" x14ac:dyDescent="0.25">
      <c r="A14" s="39"/>
      <c r="B14" s="25"/>
      <c r="C14" s="25"/>
      <c r="D14" s="40"/>
    </row>
    <row r="15" spans="1:4" x14ac:dyDescent="0.25">
      <c r="A15" s="154" t="s">
        <v>40</v>
      </c>
      <c r="B15" s="155"/>
      <c r="C15" s="155"/>
      <c r="D15" s="156"/>
    </row>
    <row r="16" spans="1:4" x14ac:dyDescent="0.25">
      <c r="A16" s="157"/>
      <c r="B16" s="158"/>
      <c r="C16" s="158"/>
      <c r="D16" s="159"/>
    </row>
  </sheetData>
  <mergeCells count="3">
    <mergeCell ref="A1:D1"/>
    <mergeCell ref="B2:C2"/>
    <mergeCell ref="A15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J9"/>
  <sheetViews>
    <sheetView zoomScale="115" zoomScaleNormal="115" workbookViewId="0">
      <selection sqref="A1:J1"/>
    </sheetView>
  </sheetViews>
  <sheetFormatPr defaultRowHeight="15" x14ac:dyDescent="0.25"/>
  <cols>
    <col min="1" max="1" width="10.28515625" bestFit="1" customWidth="1"/>
  </cols>
  <sheetData>
    <row r="1" spans="1:10" ht="15.75" x14ac:dyDescent="0.25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41" t="s">
        <v>11</v>
      </c>
      <c r="B2" s="41">
        <v>2011</v>
      </c>
      <c r="C2" s="41">
        <v>2012</v>
      </c>
      <c r="D2" s="41">
        <v>2013</v>
      </c>
      <c r="E2" s="41">
        <v>2014</v>
      </c>
      <c r="F2" s="41">
        <v>2015</v>
      </c>
      <c r="G2" s="41">
        <v>2016</v>
      </c>
      <c r="H2" s="41">
        <v>2017</v>
      </c>
      <c r="I2" s="41">
        <v>2018</v>
      </c>
      <c r="J2" s="41">
        <v>2019</v>
      </c>
    </row>
    <row r="3" spans="1:10" s="13" customFormat="1" x14ac:dyDescent="0.25">
      <c r="A3" s="42" t="s">
        <v>2</v>
      </c>
      <c r="B3" s="43">
        <v>47673</v>
      </c>
      <c r="C3" s="43">
        <v>47839</v>
      </c>
      <c r="D3" s="43">
        <v>49503</v>
      </c>
      <c r="E3" s="43">
        <v>49756</v>
      </c>
      <c r="F3" s="43">
        <v>50864</v>
      </c>
      <c r="G3" s="43">
        <v>51366</v>
      </c>
      <c r="H3" s="43">
        <v>52265</v>
      </c>
      <c r="I3" s="43">
        <v>53287</v>
      </c>
      <c r="J3" s="43">
        <v>53822</v>
      </c>
    </row>
    <row r="4" spans="1:10" x14ac:dyDescent="0.25">
      <c r="A4" s="44" t="s">
        <v>1</v>
      </c>
      <c r="B4" s="45">
        <v>718.72345104999999</v>
      </c>
      <c r="C4" s="45">
        <v>708.62661408999998</v>
      </c>
      <c r="D4" s="45">
        <v>721.32629263000001</v>
      </c>
      <c r="E4" s="45">
        <v>712.99612726999999</v>
      </c>
      <c r="F4" s="45">
        <v>718.25187772000004</v>
      </c>
      <c r="G4" s="45">
        <v>719.11958876999995</v>
      </c>
      <c r="H4" s="45">
        <v>725.29772845000002</v>
      </c>
      <c r="I4" s="45">
        <v>728.66013513999997</v>
      </c>
      <c r="J4" s="45">
        <v>721.37732806999998</v>
      </c>
    </row>
    <row r="5" spans="1:10" s="4" customFormat="1" x14ac:dyDescent="0.25">
      <c r="A5" s="44" t="s">
        <v>41</v>
      </c>
      <c r="B5" s="45">
        <v>717.34967225000003</v>
      </c>
      <c r="C5" s="45">
        <v>707.25546945999997</v>
      </c>
      <c r="D5" s="45">
        <v>719.9455395</v>
      </c>
      <c r="E5" s="45">
        <v>711.62774788000002</v>
      </c>
      <c r="F5" s="45">
        <v>716.90209867999999</v>
      </c>
      <c r="G5" s="45">
        <v>717.78862859000003</v>
      </c>
      <c r="H5" s="45">
        <v>723.97523097999999</v>
      </c>
      <c r="I5" s="45">
        <v>727.29941692</v>
      </c>
      <c r="J5" s="45">
        <v>720.05515075000005</v>
      </c>
    </row>
    <row r="6" spans="1:10" s="4" customFormat="1" x14ac:dyDescent="0.25">
      <c r="A6" s="44" t="s">
        <v>42</v>
      </c>
      <c r="B6" s="45">
        <v>720.09722984999996</v>
      </c>
      <c r="C6" s="45">
        <v>709.99775871999998</v>
      </c>
      <c r="D6" s="45">
        <v>722.70704577000004</v>
      </c>
      <c r="E6" s="45">
        <v>714.36450666999997</v>
      </c>
      <c r="F6" s="45">
        <v>719.60165675999997</v>
      </c>
      <c r="G6" s="45">
        <v>720.45054895999999</v>
      </c>
      <c r="H6" s="45">
        <v>726.62022592000005</v>
      </c>
      <c r="I6" s="45">
        <v>730.02085335000004</v>
      </c>
      <c r="J6" s="45">
        <v>722.69950539000001</v>
      </c>
    </row>
    <row r="7" spans="1:10" x14ac:dyDescent="0.25">
      <c r="A7" s="46" t="s">
        <v>169</v>
      </c>
      <c r="B7" s="47">
        <v>743.3</v>
      </c>
      <c r="C7" s="47">
        <v>734.7</v>
      </c>
      <c r="D7" s="47">
        <v>733.9</v>
      </c>
      <c r="E7" s="47">
        <v>726.6</v>
      </c>
      <c r="F7" s="47">
        <v>735.1</v>
      </c>
      <c r="G7" s="47">
        <v>730.8</v>
      </c>
      <c r="H7" s="47">
        <v>734.2</v>
      </c>
      <c r="I7" s="47">
        <v>725.9</v>
      </c>
      <c r="J7" s="47">
        <v>717.5</v>
      </c>
    </row>
    <row r="8" spans="1:10" x14ac:dyDescent="0.25">
      <c r="A8" s="136" t="s">
        <v>170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0" ht="29.45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</row>
  </sheetData>
  <mergeCells count="2">
    <mergeCell ref="A8:J9"/>
    <mergeCell ref="A1:J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J12"/>
  <sheetViews>
    <sheetView workbookViewId="0">
      <selection sqref="A1:J1"/>
    </sheetView>
  </sheetViews>
  <sheetFormatPr defaultRowHeight="15" x14ac:dyDescent="0.25"/>
  <cols>
    <col min="1" max="1" width="11.28515625" customWidth="1"/>
    <col min="8" max="8" width="8.85546875" style="8"/>
    <col min="9" max="10" width="9.140625" style="86"/>
  </cols>
  <sheetData>
    <row r="1" spans="1:10" ht="15.75" x14ac:dyDescent="0.25">
      <c r="A1" s="138" t="s">
        <v>43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41" t="s">
        <v>11</v>
      </c>
      <c r="B2" s="41">
        <v>2011</v>
      </c>
      <c r="C2" s="41">
        <v>2012</v>
      </c>
      <c r="D2" s="41">
        <v>2013</v>
      </c>
      <c r="E2" s="41">
        <v>2014</v>
      </c>
      <c r="F2" s="41">
        <v>2015</v>
      </c>
      <c r="G2" s="41">
        <v>2016</v>
      </c>
      <c r="H2" s="41">
        <v>2017</v>
      </c>
      <c r="I2" s="41">
        <v>2018</v>
      </c>
      <c r="J2" s="41">
        <v>2019</v>
      </c>
    </row>
    <row r="3" spans="1:10" s="6" customFormat="1" x14ac:dyDescent="0.25">
      <c r="A3" s="146" t="s">
        <v>13</v>
      </c>
      <c r="B3" s="147"/>
      <c r="C3" s="147"/>
      <c r="D3" s="147"/>
      <c r="E3" s="147"/>
      <c r="F3" s="147"/>
      <c r="G3" s="147"/>
      <c r="H3" s="147"/>
      <c r="I3" s="147"/>
      <c r="J3" s="148"/>
    </row>
    <row r="4" spans="1:10" s="13" customFormat="1" x14ac:dyDescent="0.25">
      <c r="A4" s="48" t="s">
        <v>47</v>
      </c>
      <c r="B4" s="49">
        <v>23260</v>
      </c>
      <c r="C4" s="49">
        <v>23522</v>
      </c>
      <c r="D4" s="49">
        <v>24522</v>
      </c>
      <c r="E4" s="49">
        <v>24493</v>
      </c>
      <c r="F4" s="50">
        <v>25479</v>
      </c>
      <c r="G4" s="51">
        <v>25783</v>
      </c>
      <c r="H4" s="51">
        <v>26636</v>
      </c>
      <c r="I4" s="51">
        <v>26935</v>
      </c>
      <c r="J4" s="51">
        <v>27521</v>
      </c>
    </row>
    <row r="5" spans="1:10" s="14" customFormat="1" x14ac:dyDescent="0.25">
      <c r="A5" s="52" t="s">
        <v>48</v>
      </c>
      <c r="B5" s="45">
        <v>846.59946966999996</v>
      </c>
      <c r="C5" s="45">
        <v>837.52270455999997</v>
      </c>
      <c r="D5" s="45">
        <v>852.02028439000003</v>
      </c>
      <c r="E5" s="45">
        <v>829.80902047999996</v>
      </c>
      <c r="F5" s="47">
        <v>849.09843790000002</v>
      </c>
      <c r="G5" s="45">
        <v>844.63286602000005</v>
      </c>
      <c r="H5" s="45">
        <v>862.00012114000003</v>
      </c>
      <c r="I5" s="45">
        <v>856.40317972000003</v>
      </c>
      <c r="J5" s="45">
        <v>851.10956902999999</v>
      </c>
    </row>
    <row r="6" spans="1:10" s="14" customFormat="1" x14ac:dyDescent="0.25">
      <c r="A6" s="53" t="s">
        <v>49</v>
      </c>
      <c r="B6" s="45">
        <v>878.5</v>
      </c>
      <c r="C6" s="45">
        <v>868.1</v>
      </c>
      <c r="D6" s="45">
        <v>866.6</v>
      </c>
      <c r="E6" s="45">
        <v>858.2</v>
      </c>
      <c r="F6" s="47">
        <v>866.3</v>
      </c>
      <c r="G6" s="47">
        <v>864.2</v>
      </c>
      <c r="H6" s="47">
        <v>867.9</v>
      </c>
      <c r="I6" s="47">
        <v>858.9</v>
      </c>
      <c r="J6" s="47">
        <v>850.1</v>
      </c>
    </row>
    <row r="7" spans="1:10" s="6" customFormat="1" x14ac:dyDescent="0.25">
      <c r="A7" s="146" t="s">
        <v>12</v>
      </c>
      <c r="B7" s="147"/>
      <c r="C7" s="147"/>
      <c r="D7" s="147"/>
      <c r="E7" s="147"/>
      <c r="F7" s="147"/>
      <c r="G7" s="147"/>
      <c r="H7" s="147"/>
      <c r="I7" s="147"/>
      <c r="J7" s="148"/>
    </row>
    <row r="8" spans="1:10" s="13" customFormat="1" x14ac:dyDescent="0.25">
      <c r="A8" s="48" t="s">
        <v>47</v>
      </c>
      <c r="B8" s="49">
        <v>24413</v>
      </c>
      <c r="C8" s="49">
        <v>24317</v>
      </c>
      <c r="D8" s="49">
        <v>24981</v>
      </c>
      <c r="E8" s="49">
        <v>25263</v>
      </c>
      <c r="F8" s="49">
        <v>25385</v>
      </c>
      <c r="G8" s="51">
        <v>25583</v>
      </c>
      <c r="H8" s="51">
        <v>25629</v>
      </c>
      <c r="I8" s="51">
        <v>26352</v>
      </c>
      <c r="J8" s="51">
        <v>26301</v>
      </c>
    </row>
    <row r="9" spans="1:10" s="14" customFormat="1" x14ac:dyDescent="0.25">
      <c r="A9" s="54" t="s">
        <v>48</v>
      </c>
      <c r="B9" s="45">
        <v>615.55444168999998</v>
      </c>
      <c r="C9" s="45">
        <v>606.09867795000002</v>
      </c>
      <c r="D9" s="45">
        <v>614.54247327999997</v>
      </c>
      <c r="E9" s="45">
        <v>615.58568640999999</v>
      </c>
      <c r="F9" s="47">
        <v>609.74416676999999</v>
      </c>
      <c r="G9" s="45">
        <v>614.86596645999998</v>
      </c>
      <c r="H9" s="45">
        <v>609.08789359000002</v>
      </c>
      <c r="I9" s="45">
        <v>619.81328024000004</v>
      </c>
      <c r="J9" s="45">
        <v>611.20124555999996</v>
      </c>
    </row>
    <row r="10" spans="1:10" s="14" customFormat="1" x14ac:dyDescent="0.25">
      <c r="A10" s="53" t="s">
        <v>49</v>
      </c>
      <c r="B10" s="45">
        <v>633.70000000000005</v>
      </c>
      <c r="C10" s="45">
        <v>625.79999999999995</v>
      </c>
      <c r="D10" s="45">
        <v>624.79999999999995</v>
      </c>
      <c r="E10" s="45">
        <v>617.79999999999995</v>
      </c>
      <c r="F10" s="45">
        <v>625.4</v>
      </c>
      <c r="G10" s="47">
        <v>618.70000000000005</v>
      </c>
      <c r="H10" s="47">
        <v>621.20000000000005</v>
      </c>
      <c r="I10" s="47">
        <v>612.9</v>
      </c>
      <c r="J10" s="47">
        <v>604.20000000000005</v>
      </c>
    </row>
    <row r="11" spans="1:10" ht="15" customHeight="1" x14ac:dyDescent="0.25">
      <c r="A11" s="141" t="s">
        <v>170</v>
      </c>
      <c r="B11" s="136"/>
      <c r="C11" s="136"/>
      <c r="D11" s="136"/>
      <c r="E11" s="136"/>
      <c r="F11" s="136"/>
      <c r="G11" s="136"/>
      <c r="H11" s="136"/>
      <c r="I11" s="136"/>
      <c r="J11" s="142"/>
    </row>
    <row r="12" spans="1:10" ht="30" customHeight="1" x14ac:dyDescent="0.25">
      <c r="A12" s="143"/>
      <c r="B12" s="144"/>
      <c r="C12" s="144"/>
      <c r="D12" s="144"/>
      <c r="E12" s="144"/>
      <c r="F12" s="144"/>
      <c r="G12" s="144"/>
      <c r="H12" s="144"/>
      <c r="I12" s="144"/>
      <c r="J12" s="145"/>
    </row>
  </sheetData>
  <mergeCells count="4">
    <mergeCell ref="A11:J12"/>
    <mergeCell ref="A1:J1"/>
    <mergeCell ref="A3:J3"/>
    <mergeCell ref="A7:J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N10"/>
  <sheetViews>
    <sheetView zoomScaleNormal="100" workbookViewId="0"/>
  </sheetViews>
  <sheetFormatPr defaultRowHeight="15" x14ac:dyDescent="0.25"/>
  <cols>
    <col min="1" max="1" width="34.5703125" customWidth="1"/>
    <col min="2" max="2" width="7.7109375" style="6" customWidth="1"/>
    <col min="3" max="8" width="7.7109375" customWidth="1"/>
    <col min="9" max="10" width="7.7109375" style="86" customWidth="1"/>
  </cols>
  <sheetData>
    <row r="1" spans="1:14" ht="15.75" x14ac:dyDescent="0.25">
      <c r="A1" s="70" t="s">
        <v>3</v>
      </c>
      <c r="B1" s="71"/>
      <c r="C1" s="71"/>
      <c r="D1" s="71"/>
      <c r="E1" s="71"/>
      <c r="F1" s="71"/>
      <c r="G1" s="71"/>
      <c r="H1" s="71"/>
      <c r="I1" s="71"/>
      <c r="J1" s="72"/>
      <c r="K1" s="24"/>
      <c r="L1" s="24"/>
      <c r="M1" s="24"/>
      <c r="N1" s="24"/>
    </row>
    <row r="2" spans="1:14" x14ac:dyDescent="0.25">
      <c r="A2" s="41" t="s">
        <v>5</v>
      </c>
      <c r="B2" s="41">
        <v>2011</v>
      </c>
      <c r="C2" s="41">
        <v>2012</v>
      </c>
      <c r="D2" s="41">
        <v>2013</v>
      </c>
      <c r="E2" s="41">
        <v>2014</v>
      </c>
      <c r="F2" s="41">
        <v>2015</v>
      </c>
      <c r="G2" s="41">
        <v>2016</v>
      </c>
      <c r="H2" s="41">
        <v>2017</v>
      </c>
      <c r="I2" s="41">
        <v>2018</v>
      </c>
      <c r="J2" s="41">
        <v>2019</v>
      </c>
    </row>
    <row r="3" spans="1:14" x14ac:dyDescent="0.25">
      <c r="A3" s="121" t="s">
        <v>6</v>
      </c>
      <c r="B3" s="73">
        <v>926.07836996000003</v>
      </c>
      <c r="C3" s="73">
        <v>947.04861416999995</v>
      </c>
      <c r="D3" s="73">
        <v>985.09725666999998</v>
      </c>
      <c r="E3" s="74">
        <v>957.38411871000005</v>
      </c>
      <c r="F3" s="75">
        <v>947.26512333999995</v>
      </c>
      <c r="G3" s="75">
        <v>1019.006948</v>
      </c>
      <c r="H3" s="75">
        <v>1021.8927582</v>
      </c>
      <c r="I3" s="75">
        <v>1032.1847897</v>
      </c>
      <c r="J3" s="75">
        <v>1039.6991392</v>
      </c>
    </row>
    <row r="4" spans="1:14" x14ac:dyDescent="0.25">
      <c r="A4" s="121" t="s">
        <v>7</v>
      </c>
      <c r="B4" s="73">
        <v>985.41738911000004</v>
      </c>
      <c r="C4" s="73">
        <v>1192.7394234999999</v>
      </c>
      <c r="D4" s="73">
        <v>1105.4668876999999</v>
      </c>
      <c r="E4" s="74">
        <v>1060.1752736000001</v>
      </c>
      <c r="F4" s="75">
        <v>952.44900651</v>
      </c>
      <c r="G4" s="75">
        <v>929.25097255000003</v>
      </c>
      <c r="H4" s="75">
        <v>920.01590633000001</v>
      </c>
      <c r="I4" s="75">
        <v>1067.9968729</v>
      </c>
      <c r="J4" s="75">
        <v>932.67476013999999</v>
      </c>
    </row>
    <row r="5" spans="1:14" x14ac:dyDescent="0.25">
      <c r="A5" s="121" t="s">
        <v>8</v>
      </c>
      <c r="B5" s="73">
        <v>713.95754708000004</v>
      </c>
      <c r="C5" s="73">
        <v>700.80989567999995</v>
      </c>
      <c r="D5" s="73">
        <v>711.70660190000001</v>
      </c>
      <c r="E5" s="74">
        <v>699.76349719999996</v>
      </c>
      <c r="F5" s="75">
        <v>711.17565436999996</v>
      </c>
      <c r="G5" s="75">
        <v>709.80865373999995</v>
      </c>
      <c r="H5" s="75">
        <v>716.39184266999996</v>
      </c>
      <c r="I5" s="75">
        <v>718.33503175999999</v>
      </c>
      <c r="J5" s="75">
        <v>710.50661404000004</v>
      </c>
    </row>
    <row r="6" spans="1:14" x14ac:dyDescent="0.25">
      <c r="A6" s="121" t="s">
        <v>39</v>
      </c>
      <c r="B6" s="73">
        <v>422.81201426000001</v>
      </c>
      <c r="C6" s="73">
        <v>490.06454344999997</v>
      </c>
      <c r="D6" s="73">
        <v>526.43556192999995</v>
      </c>
      <c r="E6" s="74">
        <v>418.01206581000002</v>
      </c>
      <c r="F6" s="75">
        <v>495.87532406000003</v>
      </c>
      <c r="G6" s="75">
        <v>455.46634924</v>
      </c>
      <c r="H6" s="75">
        <v>444.53619225</v>
      </c>
      <c r="I6" s="75">
        <v>445.75576804000002</v>
      </c>
      <c r="J6" s="75">
        <v>472.75510722000001</v>
      </c>
    </row>
    <row r="7" spans="1:14" x14ac:dyDescent="0.25">
      <c r="A7" s="121" t="s">
        <v>4</v>
      </c>
      <c r="B7" s="73">
        <v>432.23540818999999</v>
      </c>
      <c r="C7" s="73">
        <v>427.79436892000001</v>
      </c>
      <c r="D7" s="73">
        <v>443.54483506000003</v>
      </c>
      <c r="E7" s="74">
        <v>463.59553016000001</v>
      </c>
      <c r="F7" s="75">
        <v>439.05629336999999</v>
      </c>
      <c r="G7" s="75">
        <v>450.92775961000001</v>
      </c>
      <c r="H7" s="75">
        <v>481.80542070000001</v>
      </c>
      <c r="I7" s="75">
        <v>503.87582499000001</v>
      </c>
      <c r="J7" s="75">
        <v>497.29319287999999</v>
      </c>
    </row>
    <row r="8" spans="1:14" x14ac:dyDescent="0.25">
      <c r="A8" s="93" t="s">
        <v>40</v>
      </c>
      <c r="B8" s="94"/>
      <c r="C8" s="94"/>
      <c r="D8" s="94"/>
      <c r="E8" s="94"/>
      <c r="F8" s="94"/>
      <c r="G8" s="94"/>
      <c r="H8" s="94"/>
      <c r="I8" s="94"/>
      <c r="J8" s="95"/>
    </row>
    <row r="9" spans="1:14" x14ac:dyDescent="0.25">
      <c r="A9" s="1"/>
      <c r="C9" s="2"/>
      <c r="D9" s="2"/>
      <c r="E9" s="2"/>
      <c r="F9" s="2"/>
      <c r="G9" s="2"/>
    </row>
    <row r="10" spans="1:14" x14ac:dyDescent="0.25">
      <c r="A10" s="1"/>
      <c r="C10" s="1"/>
      <c r="D10" s="1"/>
      <c r="E10" s="1"/>
      <c r="F10" s="1"/>
      <c r="G10" s="1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G29"/>
  <sheetViews>
    <sheetView zoomScale="115" zoomScaleNormal="115" workbookViewId="0">
      <selection activeCell="A2" sqref="A2"/>
    </sheetView>
  </sheetViews>
  <sheetFormatPr defaultRowHeight="15" x14ac:dyDescent="0.25"/>
  <cols>
    <col min="1" max="1" width="31.5703125" customWidth="1"/>
    <col min="2" max="2" width="12.140625" customWidth="1"/>
    <col min="3" max="3" width="13" customWidth="1"/>
    <col min="4" max="4" width="18.7109375" customWidth="1"/>
    <col min="5" max="5" width="19.28515625" customWidth="1"/>
  </cols>
  <sheetData>
    <row r="1" spans="1:7" ht="15.75" x14ac:dyDescent="0.25">
      <c r="A1" s="150" t="s">
        <v>198</v>
      </c>
      <c r="B1" s="150"/>
      <c r="C1" s="150"/>
      <c r="D1" s="150"/>
      <c r="E1" s="150"/>
    </row>
    <row r="2" spans="1:7" ht="45" x14ac:dyDescent="0.25">
      <c r="A2" s="55" t="s">
        <v>14</v>
      </c>
      <c r="B2" s="55" t="s">
        <v>15</v>
      </c>
      <c r="C2" s="55" t="s">
        <v>33</v>
      </c>
      <c r="D2" s="55" t="s">
        <v>45</v>
      </c>
      <c r="E2" s="55" t="s">
        <v>16</v>
      </c>
    </row>
    <row r="3" spans="1:7" x14ac:dyDescent="0.25">
      <c r="A3" s="149" t="s">
        <v>44</v>
      </c>
      <c r="B3" s="149"/>
      <c r="C3" s="149"/>
      <c r="D3" s="149"/>
      <c r="E3" s="149"/>
    </row>
    <row r="4" spans="1:7" x14ac:dyDescent="0.25">
      <c r="A4" s="56" t="s">
        <v>194</v>
      </c>
      <c r="B4" s="57">
        <v>71</v>
      </c>
      <c r="C4" s="58">
        <f>B4/B$24</f>
        <v>1.319163167477983E-3</v>
      </c>
      <c r="D4" s="60">
        <v>21.418185548</v>
      </c>
      <c r="E4" s="59" t="s">
        <v>124</v>
      </c>
    </row>
    <row r="5" spans="1:7" x14ac:dyDescent="0.25">
      <c r="A5" s="56" t="s">
        <v>17</v>
      </c>
      <c r="B5" s="57">
        <v>170</v>
      </c>
      <c r="C5" s="58">
        <f t="shared" ref="C5:C8" si="0">B5/B$24</f>
        <v>3.1585596967782692E-3</v>
      </c>
      <c r="D5" s="60">
        <v>18.062720139</v>
      </c>
      <c r="E5" s="59" t="s">
        <v>124</v>
      </c>
    </row>
    <row r="6" spans="1:7" x14ac:dyDescent="0.25">
      <c r="A6" s="56" t="s">
        <v>18</v>
      </c>
      <c r="B6" s="57">
        <v>383</v>
      </c>
      <c r="C6" s="58">
        <f t="shared" si="0"/>
        <v>7.1160491992122181E-3</v>
      </c>
      <c r="D6" s="60">
        <v>61.517210362999997</v>
      </c>
      <c r="E6" s="59" t="s">
        <v>124</v>
      </c>
    </row>
    <row r="7" spans="1:7" x14ac:dyDescent="0.25">
      <c r="A7" s="56" t="s">
        <v>19</v>
      </c>
      <c r="B7" s="57">
        <v>11017</v>
      </c>
      <c r="C7" s="58">
        <f t="shared" si="0"/>
        <v>0.20469324811415407</v>
      </c>
      <c r="D7" s="60">
        <v>376.70417866000003</v>
      </c>
      <c r="E7" s="59" t="s">
        <v>124</v>
      </c>
    </row>
    <row r="8" spans="1:7" x14ac:dyDescent="0.25">
      <c r="A8" s="56" t="s">
        <v>20</v>
      </c>
      <c r="B8" s="57">
        <v>42181</v>
      </c>
      <c r="C8" s="58">
        <f t="shared" si="0"/>
        <v>0.78371297982237742</v>
      </c>
      <c r="D8" s="60">
        <v>4133.9007103000004</v>
      </c>
      <c r="E8" s="59" t="s">
        <v>124</v>
      </c>
    </row>
    <row r="9" spans="1:7" x14ac:dyDescent="0.25">
      <c r="A9" s="149" t="s">
        <v>21</v>
      </c>
      <c r="B9" s="149"/>
      <c r="C9" s="149"/>
      <c r="D9" s="149"/>
      <c r="E9" s="149"/>
      <c r="G9" s="7"/>
    </row>
    <row r="10" spans="1:7" x14ac:dyDescent="0.25">
      <c r="A10" s="56" t="s">
        <v>22</v>
      </c>
      <c r="B10" s="57">
        <v>26301</v>
      </c>
      <c r="C10" s="61">
        <f t="shared" ref="C10:C11" si="1">B10/B$24</f>
        <v>0.48866634461744268</v>
      </c>
      <c r="D10" s="63">
        <v>896.37666291999994</v>
      </c>
      <c r="E10" s="63">
        <v>611.20124555999996</v>
      </c>
    </row>
    <row r="11" spans="1:7" x14ac:dyDescent="0.25">
      <c r="A11" s="56" t="s">
        <v>23</v>
      </c>
      <c r="B11" s="57">
        <v>27521</v>
      </c>
      <c r="C11" s="61">
        <f t="shared" si="1"/>
        <v>0.51133365538255737</v>
      </c>
      <c r="D11" s="63">
        <v>947.02528899000004</v>
      </c>
      <c r="E11" s="63">
        <v>851.10956902999999</v>
      </c>
    </row>
    <row r="12" spans="1:7" x14ac:dyDescent="0.25">
      <c r="A12" s="149" t="s">
        <v>24</v>
      </c>
      <c r="B12" s="149"/>
      <c r="C12" s="149"/>
      <c r="D12" s="149"/>
      <c r="E12" s="149"/>
      <c r="G12" s="7"/>
    </row>
    <row r="13" spans="1:7" x14ac:dyDescent="0.25">
      <c r="A13" s="56" t="s">
        <v>26</v>
      </c>
      <c r="B13" s="57">
        <v>952</v>
      </c>
      <c r="C13" s="61">
        <f t="shared" ref="C13:C17" si="2">B13/B$24</f>
        <v>1.7687934301958308E-2</v>
      </c>
      <c r="D13" s="63">
        <v>229.66377897999999</v>
      </c>
      <c r="E13" s="63">
        <v>497.29319287999999</v>
      </c>
    </row>
    <row r="14" spans="1:7" x14ac:dyDescent="0.25">
      <c r="A14" s="56" t="s">
        <v>35</v>
      </c>
      <c r="B14" s="57">
        <v>2850</v>
      </c>
      <c r="C14" s="61">
        <f t="shared" si="2"/>
        <v>5.2952324328341571E-2</v>
      </c>
      <c r="D14" s="63">
        <v>700.18548772999998</v>
      </c>
      <c r="E14" s="62">
        <v>1039.6991392</v>
      </c>
    </row>
    <row r="15" spans="1:7" x14ac:dyDescent="0.25">
      <c r="A15" s="56" t="s">
        <v>137</v>
      </c>
      <c r="B15" s="57">
        <v>438</v>
      </c>
      <c r="C15" s="61">
        <f t="shared" si="2"/>
        <v>8.1379361599345987E-3</v>
      </c>
      <c r="D15" s="63">
        <v>238.68689510999999</v>
      </c>
      <c r="E15" s="63">
        <v>472.75510722000001</v>
      </c>
    </row>
    <row r="16" spans="1:7" x14ac:dyDescent="0.25">
      <c r="A16" s="56" t="s">
        <v>34</v>
      </c>
      <c r="B16" s="57">
        <v>451</v>
      </c>
      <c r="C16" s="61">
        <f t="shared" si="2"/>
        <v>8.3794730779235254E-3</v>
      </c>
      <c r="D16" s="63">
        <v>773.22680748000005</v>
      </c>
      <c r="E16" s="63">
        <v>932.67476013999999</v>
      </c>
    </row>
    <row r="17" spans="1:7" x14ac:dyDescent="0.25">
      <c r="A17" s="56" t="s">
        <v>25</v>
      </c>
      <c r="B17" s="57">
        <v>49103</v>
      </c>
      <c r="C17" s="61">
        <f t="shared" si="2"/>
        <v>0.91232209877001968</v>
      </c>
      <c r="D17" s="62">
        <v>1027.9460736000001</v>
      </c>
      <c r="E17" s="60">
        <v>710.50661404000004</v>
      </c>
    </row>
    <row r="18" spans="1:7" x14ac:dyDescent="0.25">
      <c r="A18" s="149" t="s">
        <v>27</v>
      </c>
      <c r="B18" s="149"/>
      <c r="C18" s="149"/>
      <c r="D18" s="149"/>
      <c r="E18" s="149"/>
      <c r="G18" s="7"/>
    </row>
    <row r="19" spans="1:7" x14ac:dyDescent="0.25">
      <c r="A19" s="56" t="s">
        <v>28</v>
      </c>
      <c r="B19" s="57">
        <v>12114</v>
      </c>
      <c r="C19" s="61">
        <f t="shared" ref="C19:C23" si="3">B19/B$24</f>
        <v>0.225075248039835</v>
      </c>
      <c r="D19" s="63">
        <v>960.93590112000004</v>
      </c>
      <c r="E19" s="63">
        <v>709.93078284000001</v>
      </c>
    </row>
    <row r="20" spans="1:7" x14ac:dyDescent="0.25">
      <c r="A20" s="56" t="s">
        <v>29</v>
      </c>
      <c r="B20" s="57">
        <v>5361</v>
      </c>
      <c r="C20" s="61">
        <f t="shared" si="3"/>
        <v>9.9606109026048828E-2</v>
      </c>
      <c r="D20" s="63">
        <v>1093.1179042000001</v>
      </c>
      <c r="E20" s="63">
        <v>724.42630364000001</v>
      </c>
    </row>
    <row r="21" spans="1:7" x14ac:dyDescent="0.25">
      <c r="A21" s="56" t="s">
        <v>30</v>
      </c>
      <c r="B21" s="57">
        <v>19301</v>
      </c>
      <c r="C21" s="61">
        <f t="shared" si="3"/>
        <v>0.35860800416186689</v>
      </c>
      <c r="D21" s="63">
        <v>904.79346931999999</v>
      </c>
      <c r="E21" s="63">
        <v>756.67952507999996</v>
      </c>
    </row>
    <row r="22" spans="1:7" x14ac:dyDescent="0.25">
      <c r="A22" s="56" t="s">
        <v>31</v>
      </c>
      <c r="B22" s="57">
        <v>9701</v>
      </c>
      <c r="C22" s="61">
        <f t="shared" si="3"/>
        <v>0.18024228010850582</v>
      </c>
      <c r="D22" s="63">
        <v>838.78994974</v>
      </c>
      <c r="E22" s="63">
        <v>680.46170233999999</v>
      </c>
    </row>
    <row r="23" spans="1:7" x14ac:dyDescent="0.25">
      <c r="A23" s="56" t="s">
        <v>32</v>
      </c>
      <c r="B23" s="57">
        <v>7345</v>
      </c>
      <c r="C23" s="61">
        <f t="shared" si="3"/>
        <v>0.13646835866374346</v>
      </c>
      <c r="D23" s="63">
        <v>918.84399542999995</v>
      </c>
      <c r="E23" s="63">
        <v>706.45160921000002</v>
      </c>
    </row>
    <row r="24" spans="1:7" s="5" customFormat="1" x14ac:dyDescent="0.25">
      <c r="A24" s="64" t="s">
        <v>38</v>
      </c>
      <c r="B24" s="65">
        <v>53822</v>
      </c>
      <c r="C24" s="66">
        <v>100</v>
      </c>
      <c r="D24" s="85">
        <v>921.57913273999998</v>
      </c>
      <c r="E24" s="85">
        <v>721.37732806999998</v>
      </c>
    </row>
    <row r="25" spans="1:7" x14ac:dyDescent="0.25">
      <c r="A25" s="89" t="s">
        <v>40</v>
      </c>
      <c r="B25" s="90"/>
      <c r="C25" s="90"/>
      <c r="D25" s="90"/>
      <c r="E25" s="91"/>
    </row>
    <row r="26" spans="1:7" x14ac:dyDescent="0.25">
      <c r="C26" s="8"/>
    </row>
    <row r="27" spans="1:7" x14ac:dyDescent="0.25">
      <c r="B27" s="16"/>
      <c r="C27" s="7"/>
    </row>
    <row r="28" spans="1:7" x14ac:dyDescent="0.25">
      <c r="B28" s="16"/>
      <c r="C28" s="7"/>
    </row>
    <row r="29" spans="1:7" x14ac:dyDescent="0.25">
      <c r="B29" s="16"/>
      <c r="C29" s="7"/>
    </row>
  </sheetData>
  <mergeCells count="5">
    <mergeCell ref="A12:E12"/>
    <mergeCell ref="A18:E18"/>
    <mergeCell ref="A1:E1"/>
    <mergeCell ref="A3:E3"/>
    <mergeCell ref="A9:E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F77"/>
  <sheetViews>
    <sheetView zoomScale="115" zoomScaleNormal="115" workbookViewId="0">
      <selection sqref="A1:F1"/>
    </sheetView>
  </sheetViews>
  <sheetFormatPr defaultColWidth="8.85546875" defaultRowHeight="12.75" x14ac:dyDescent="0.2"/>
  <cols>
    <col min="1" max="1" width="10.7109375" style="17" bestFit="1" customWidth="1"/>
    <col min="2" max="2" width="12.42578125" style="27" bestFit="1" customWidth="1"/>
    <col min="3" max="3" width="15.42578125" style="17" bestFit="1" customWidth="1"/>
    <col min="4" max="4" width="25.7109375" style="17" bestFit="1" customWidth="1"/>
    <col min="5" max="5" width="28" style="17" bestFit="1" customWidth="1"/>
    <col min="6" max="6" width="20.140625" style="17" bestFit="1" customWidth="1"/>
    <col min="7" max="16384" width="8.85546875" style="17"/>
  </cols>
  <sheetData>
    <row r="1" spans="1:6" s="9" customFormat="1" ht="15.75" x14ac:dyDescent="0.25">
      <c r="A1" s="138" t="s">
        <v>271</v>
      </c>
      <c r="B1" s="139"/>
      <c r="C1" s="139"/>
      <c r="D1" s="139"/>
      <c r="E1" s="139"/>
      <c r="F1" s="140"/>
    </row>
    <row r="2" spans="1:6" s="15" customFormat="1" ht="15" x14ac:dyDescent="0.25">
      <c r="A2" s="11" t="s">
        <v>36</v>
      </c>
      <c r="B2" s="11" t="s">
        <v>129</v>
      </c>
      <c r="C2" s="11" t="s">
        <v>37</v>
      </c>
      <c r="D2" s="12" t="s">
        <v>172</v>
      </c>
      <c r="E2" s="19" t="s">
        <v>130</v>
      </c>
      <c r="F2" s="28" t="s">
        <v>173</v>
      </c>
    </row>
    <row r="3" spans="1:6" s="15" customFormat="1" ht="14.45" customHeight="1" x14ac:dyDescent="0.25">
      <c r="A3" s="18">
        <v>1</v>
      </c>
      <c r="B3" s="18" t="s">
        <v>53</v>
      </c>
      <c r="C3" s="20">
        <v>268</v>
      </c>
      <c r="D3" s="96">
        <v>736.39198390000001</v>
      </c>
      <c r="E3" s="20" t="s">
        <v>199</v>
      </c>
      <c r="F3" s="97">
        <v>1306.2975239</v>
      </c>
    </row>
    <row r="4" spans="1:6" s="15" customFormat="1" ht="14.45" customHeight="1" x14ac:dyDescent="0.25">
      <c r="A4" s="18">
        <v>2</v>
      </c>
      <c r="B4" s="18" t="s">
        <v>54</v>
      </c>
      <c r="C4" s="20">
        <v>197</v>
      </c>
      <c r="D4" s="96">
        <v>913.41523754000002</v>
      </c>
      <c r="E4" s="20" t="s">
        <v>200</v>
      </c>
      <c r="F4" s="97">
        <v>1247.3880833000001</v>
      </c>
    </row>
    <row r="5" spans="1:6" s="15" customFormat="1" ht="14.45" customHeight="1" x14ac:dyDescent="0.25">
      <c r="A5" s="18">
        <v>3</v>
      </c>
      <c r="B5" s="18" t="s">
        <v>55</v>
      </c>
      <c r="C5" s="20">
        <v>559</v>
      </c>
      <c r="D5" s="96">
        <v>739.19620558999998</v>
      </c>
      <c r="E5" s="20" t="s">
        <v>201</v>
      </c>
      <c r="F5" s="97">
        <v>1213.1602934</v>
      </c>
    </row>
    <row r="6" spans="1:6" s="15" customFormat="1" ht="14.45" customHeight="1" x14ac:dyDescent="0.25">
      <c r="A6" s="18">
        <v>4</v>
      </c>
      <c r="B6" s="18" t="s">
        <v>56</v>
      </c>
      <c r="C6" s="20">
        <v>154</v>
      </c>
      <c r="D6" s="96">
        <v>612.73283370000001</v>
      </c>
      <c r="E6" s="20" t="s">
        <v>202</v>
      </c>
      <c r="F6" s="97">
        <v>1011.0294118</v>
      </c>
    </row>
    <row r="7" spans="1:6" s="15" customFormat="1" ht="14.45" customHeight="1" x14ac:dyDescent="0.25">
      <c r="A7" s="18">
        <v>5</v>
      </c>
      <c r="B7" s="18" t="s">
        <v>57</v>
      </c>
      <c r="C7" s="20">
        <v>2104</v>
      </c>
      <c r="D7" s="96">
        <v>706.99220845000002</v>
      </c>
      <c r="E7" s="20" t="s">
        <v>203</v>
      </c>
      <c r="F7" s="97">
        <v>797.15992831999995</v>
      </c>
    </row>
    <row r="8" spans="1:6" s="15" customFormat="1" ht="14.45" customHeight="1" x14ac:dyDescent="0.25">
      <c r="A8" s="18">
        <v>6</v>
      </c>
      <c r="B8" s="18" t="s">
        <v>58</v>
      </c>
      <c r="C8" s="20">
        <v>139</v>
      </c>
      <c r="D8" s="96">
        <v>668.93731882999998</v>
      </c>
      <c r="E8" s="20" t="s">
        <v>204</v>
      </c>
      <c r="F8" s="97">
        <v>1031.6164464999999</v>
      </c>
    </row>
    <row r="9" spans="1:6" s="15" customFormat="1" ht="14.45" customHeight="1" x14ac:dyDescent="0.25">
      <c r="A9" s="18">
        <v>7</v>
      </c>
      <c r="B9" s="18" t="s">
        <v>59</v>
      </c>
      <c r="C9" s="20">
        <v>194</v>
      </c>
      <c r="D9" s="96">
        <v>749.42583134999995</v>
      </c>
      <c r="E9" s="20" t="s">
        <v>205</v>
      </c>
      <c r="F9" s="97">
        <v>1253.7159105999999</v>
      </c>
    </row>
    <row r="10" spans="1:6" s="15" customFormat="1" ht="14.45" customHeight="1" x14ac:dyDescent="0.25">
      <c r="A10" s="18">
        <v>8</v>
      </c>
      <c r="B10" s="18" t="s">
        <v>60</v>
      </c>
      <c r="C10" s="20">
        <v>349</v>
      </c>
      <c r="D10" s="96">
        <v>619.56265945999996</v>
      </c>
      <c r="E10" s="20" t="s">
        <v>206</v>
      </c>
      <c r="F10" s="97">
        <v>669.23622696999996</v>
      </c>
    </row>
    <row r="11" spans="1:6" s="15" customFormat="1" ht="14.45" customHeight="1" x14ac:dyDescent="0.25">
      <c r="A11" s="18">
        <v>9</v>
      </c>
      <c r="B11" s="18" t="s">
        <v>61</v>
      </c>
      <c r="C11" s="20">
        <v>657</v>
      </c>
      <c r="D11" s="96">
        <v>781.22645483999997</v>
      </c>
      <c r="E11" s="20" t="s">
        <v>207</v>
      </c>
      <c r="F11" s="97">
        <v>1011.485051</v>
      </c>
    </row>
    <row r="12" spans="1:6" s="15" customFormat="1" ht="14.45" customHeight="1" x14ac:dyDescent="0.25">
      <c r="A12" s="18">
        <v>10</v>
      </c>
      <c r="B12" s="18" t="s">
        <v>62</v>
      </c>
      <c r="C12" s="20">
        <v>323</v>
      </c>
      <c r="D12" s="96">
        <v>679.66591446999996</v>
      </c>
      <c r="E12" s="20" t="s">
        <v>208</v>
      </c>
      <c r="F12" s="97">
        <v>929.46965554999997</v>
      </c>
    </row>
    <row r="13" spans="1:6" s="15" customFormat="1" ht="14.45" customHeight="1" x14ac:dyDescent="0.25">
      <c r="A13" s="18">
        <v>11</v>
      </c>
      <c r="B13" s="18" t="s">
        <v>63</v>
      </c>
      <c r="C13" s="20">
        <v>588</v>
      </c>
      <c r="D13" s="96">
        <v>764.36359373000005</v>
      </c>
      <c r="E13" s="20" t="s">
        <v>209</v>
      </c>
      <c r="F13" s="97">
        <v>1025.8557521</v>
      </c>
    </row>
    <row r="14" spans="1:6" s="15" customFormat="1" ht="14.45" customHeight="1" x14ac:dyDescent="0.25">
      <c r="A14" s="18">
        <v>12</v>
      </c>
      <c r="B14" s="18" t="s">
        <v>64</v>
      </c>
      <c r="C14" s="20">
        <v>196</v>
      </c>
      <c r="D14" s="96">
        <v>736.51295316999995</v>
      </c>
      <c r="E14" s="20" t="s">
        <v>210</v>
      </c>
      <c r="F14" s="97">
        <v>1188.3109009</v>
      </c>
    </row>
    <row r="15" spans="1:6" s="15" customFormat="1" ht="14.45" customHeight="1" x14ac:dyDescent="0.25">
      <c r="A15" s="18">
        <v>13</v>
      </c>
      <c r="B15" s="18" t="s">
        <v>65</v>
      </c>
      <c r="C15" s="20">
        <v>3406</v>
      </c>
      <c r="D15" s="96">
        <v>601.89678227000002</v>
      </c>
      <c r="E15" s="20" t="s">
        <v>211</v>
      </c>
      <c r="F15" s="97">
        <v>627.86072035999996</v>
      </c>
    </row>
    <row r="16" spans="1:6" s="15" customFormat="1" ht="14.45" customHeight="1" x14ac:dyDescent="0.25">
      <c r="A16" s="18">
        <v>14</v>
      </c>
      <c r="B16" s="18" t="s">
        <v>66</v>
      </c>
      <c r="C16" s="20">
        <v>988</v>
      </c>
      <c r="D16" s="96">
        <v>753.65768831000003</v>
      </c>
      <c r="E16" s="20" t="s">
        <v>212</v>
      </c>
      <c r="F16" s="97">
        <v>1106.4944955000001</v>
      </c>
    </row>
    <row r="17" spans="1:6" s="15" customFormat="1" ht="14.45" customHeight="1" x14ac:dyDescent="0.25">
      <c r="A17" s="18">
        <v>15</v>
      </c>
      <c r="B17" s="18" t="s">
        <v>67</v>
      </c>
      <c r="C17" s="20">
        <v>325</v>
      </c>
      <c r="D17" s="96">
        <v>581.15139729999999</v>
      </c>
      <c r="E17" s="20" t="s">
        <v>213</v>
      </c>
      <c r="F17" s="97">
        <v>1145.6570784</v>
      </c>
    </row>
    <row r="18" spans="1:6" s="15" customFormat="1" ht="14.45" customHeight="1" x14ac:dyDescent="0.25">
      <c r="A18" s="18">
        <v>16</v>
      </c>
      <c r="B18" s="18" t="s">
        <v>68</v>
      </c>
      <c r="C18" s="20">
        <v>420</v>
      </c>
      <c r="D18" s="96">
        <v>760.45075932999998</v>
      </c>
      <c r="E18" s="20" t="s">
        <v>214</v>
      </c>
      <c r="F18" s="97">
        <v>955.52269365999996</v>
      </c>
    </row>
    <row r="19" spans="1:6" s="15" customFormat="1" ht="14.45" customHeight="1" x14ac:dyDescent="0.25">
      <c r="A19" s="18">
        <v>17</v>
      </c>
      <c r="B19" s="18" t="s">
        <v>69</v>
      </c>
      <c r="C19" s="20">
        <v>339</v>
      </c>
      <c r="D19" s="96">
        <v>644.18533402000003</v>
      </c>
      <c r="E19" s="20" t="s">
        <v>215</v>
      </c>
      <c r="F19" s="97">
        <v>754.50701090999996</v>
      </c>
    </row>
    <row r="20" spans="1:6" s="15" customFormat="1" ht="14.45" customHeight="1" x14ac:dyDescent="0.25">
      <c r="A20" s="18">
        <v>18</v>
      </c>
      <c r="B20" s="18" t="s">
        <v>70</v>
      </c>
      <c r="C20" s="20">
        <v>871</v>
      </c>
      <c r="D20" s="96">
        <v>694.73419988000001</v>
      </c>
      <c r="E20" s="20" t="s">
        <v>216</v>
      </c>
      <c r="F20" s="97">
        <v>838.17698911000002</v>
      </c>
    </row>
    <row r="21" spans="1:6" s="15" customFormat="1" ht="15" x14ac:dyDescent="0.25">
      <c r="A21" s="18">
        <v>19</v>
      </c>
      <c r="B21" s="18" t="s">
        <v>71</v>
      </c>
      <c r="C21" s="20">
        <v>66</v>
      </c>
      <c r="D21" s="96">
        <v>869.08723396000005</v>
      </c>
      <c r="E21" s="20" t="s">
        <v>217</v>
      </c>
      <c r="F21" s="97">
        <v>1495.2424105</v>
      </c>
    </row>
    <row r="22" spans="1:6" s="15" customFormat="1" ht="15" x14ac:dyDescent="0.25">
      <c r="A22" s="18">
        <v>20</v>
      </c>
      <c r="B22" s="18" t="s">
        <v>72</v>
      </c>
      <c r="C22" s="20">
        <v>1023</v>
      </c>
      <c r="D22" s="96">
        <v>688.89658214999997</v>
      </c>
      <c r="E22" s="20" t="s">
        <v>218</v>
      </c>
      <c r="F22" s="97">
        <v>983.03944650000005</v>
      </c>
    </row>
    <row r="23" spans="1:6" s="15" customFormat="1" ht="15" x14ac:dyDescent="0.25">
      <c r="A23" s="18">
        <v>21</v>
      </c>
      <c r="B23" s="18" t="s">
        <v>73</v>
      </c>
      <c r="C23" s="20">
        <v>140</v>
      </c>
      <c r="D23" s="96">
        <v>949.48420325999996</v>
      </c>
      <c r="E23" s="20" t="s">
        <v>219</v>
      </c>
      <c r="F23" s="97">
        <v>1532.9026607000001</v>
      </c>
    </row>
    <row r="24" spans="1:6" s="15" customFormat="1" ht="15" x14ac:dyDescent="0.25">
      <c r="A24" s="18">
        <v>22</v>
      </c>
      <c r="B24" s="18" t="s">
        <v>74</v>
      </c>
      <c r="C24" s="20">
        <v>544</v>
      </c>
      <c r="D24" s="96">
        <v>690.67521854999995</v>
      </c>
      <c r="E24" s="20" t="s">
        <v>220</v>
      </c>
      <c r="F24" s="97">
        <v>1039.6162592999999</v>
      </c>
    </row>
    <row r="25" spans="1:6" s="15" customFormat="1" ht="15" x14ac:dyDescent="0.25">
      <c r="A25" s="18">
        <v>23</v>
      </c>
      <c r="B25" s="18" t="s">
        <v>75</v>
      </c>
      <c r="C25" s="20">
        <v>352</v>
      </c>
      <c r="D25" s="96">
        <v>698.67886708000003</v>
      </c>
      <c r="E25" s="20" t="s">
        <v>221</v>
      </c>
      <c r="F25" s="97">
        <v>951.19710316999999</v>
      </c>
    </row>
    <row r="26" spans="1:6" s="15" customFormat="1" ht="15" x14ac:dyDescent="0.25">
      <c r="A26" s="18">
        <v>24</v>
      </c>
      <c r="B26" s="18" t="s">
        <v>76</v>
      </c>
      <c r="C26" s="20">
        <v>239</v>
      </c>
      <c r="D26" s="96">
        <v>737.64528188999998</v>
      </c>
      <c r="E26" s="20" t="s">
        <v>222</v>
      </c>
      <c r="F26" s="97">
        <v>1250.8504736</v>
      </c>
    </row>
    <row r="27" spans="1:6" s="15" customFormat="1" ht="15" x14ac:dyDescent="0.25">
      <c r="A27" s="18">
        <v>25</v>
      </c>
      <c r="B27" s="18" t="s">
        <v>77</v>
      </c>
      <c r="C27" s="20">
        <v>203</v>
      </c>
      <c r="D27" s="96">
        <v>658.26256518000002</v>
      </c>
      <c r="E27" s="20" t="s">
        <v>223</v>
      </c>
      <c r="F27" s="97">
        <v>851.90314322999996</v>
      </c>
    </row>
    <row r="28" spans="1:6" s="15" customFormat="1" ht="15" x14ac:dyDescent="0.25">
      <c r="A28" s="18">
        <v>26</v>
      </c>
      <c r="B28" s="18" t="s">
        <v>78</v>
      </c>
      <c r="C28" s="20">
        <v>94</v>
      </c>
      <c r="D28" s="96">
        <v>809.60888909000005</v>
      </c>
      <c r="E28" s="20" t="s">
        <v>224</v>
      </c>
      <c r="F28" s="97">
        <v>1612.6265226</v>
      </c>
    </row>
    <row r="29" spans="1:6" s="15" customFormat="1" ht="15" x14ac:dyDescent="0.25">
      <c r="A29" s="18">
        <v>27</v>
      </c>
      <c r="B29" s="18" t="s">
        <v>79</v>
      </c>
      <c r="C29" s="20">
        <v>205</v>
      </c>
      <c r="D29" s="96">
        <v>720.20953542999996</v>
      </c>
      <c r="E29" s="20" t="s">
        <v>225</v>
      </c>
      <c r="F29" s="97">
        <v>987.00048145999995</v>
      </c>
    </row>
    <row r="30" spans="1:6" s="15" customFormat="1" ht="15" x14ac:dyDescent="0.25">
      <c r="A30" s="18">
        <v>28</v>
      </c>
      <c r="B30" s="18" t="s">
        <v>80</v>
      </c>
      <c r="C30" s="20">
        <v>738</v>
      </c>
      <c r="D30" s="96">
        <v>747.51858072000005</v>
      </c>
      <c r="E30" s="20" t="s">
        <v>226</v>
      </c>
      <c r="F30" s="97">
        <v>871.53688089000002</v>
      </c>
    </row>
    <row r="31" spans="1:6" s="15" customFormat="1" ht="15" x14ac:dyDescent="0.25">
      <c r="A31" s="18">
        <v>29</v>
      </c>
      <c r="B31" s="18" t="s">
        <v>81</v>
      </c>
      <c r="C31" s="20">
        <v>316</v>
      </c>
      <c r="D31" s="96">
        <v>785.61476233999997</v>
      </c>
      <c r="E31" s="20" t="s">
        <v>227</v>
      </c>
      <c r="F31" s="97">
        <v>1167.8184707</v>
      </c>
    </row>
    <row r="32" spans="1:6" s="15" customFormat="1" ht="15" x14ac:dyDescent="0.25">
      <c r="A32" s="18">
        <v>30</v>
      </c>
      <c r="B32" s="18" t="s">
        <v>82</v>
      </c>
      <c r="C32" s="20">
        <v>1521</v>
      </c>
      <c r="D32" s="96">
        <v>831.59143458000005</v>
      </c>
      <c r="E32" s="20" t="s">
        <v>228</v>
      </c>
      <c r="F32" s="97">
        <v>894.47963161999996</v>
      </c>
    </row>
    <row r="33" spans="1:6" s="15" customFormat="1" ht="15" x14ac:dyDescent="0.25">
      <c r="A33" s="18">
        <v>31</v>
      </c>
      <c r="B33" s="18" t="s">
        <v>83</v>
      </c>
      <c r="C33" s="20">
        <v>190</v>
      </c>
      <c r="D33" s="96">
        <v>596.38557661000004</v>
      </c>
      <c r="E33" s="20" t="s">
        <v>229</v>
      </c>
      <c r="F33" s="97">
        <v>920.00774742999999</v>
      </c>
    </row>
    <row r="34" spans="1:6" s="15" customFormat="1" ht="15" x14ac:dyDescent="0.25">
      <c r="A34" s="18">
        <v>32</v>
      </c>
      <c r="B34" s="18" t="s">
        <v>84</v>
      </c>
      <c r="C34" s="20">
        <v>1059</v>
      </c>
      <c r="D34" s="96">
        <v>678.58600205000005</v>
      </c>
      <c r="E34" s="20" t="s">
        <v>230</v>
      </c>
      <c r="F34" s="97">
        <v>887.55908679000004</v>
      </c>
    </row>
    <row r="35" spans="1:6" s="15" customFormat="1" ht="15" x14ac:dyDescent="0.25">
      <c r="A35" s="18">
        <v>33</v>
      </c>
      <c r="B35" s="18" t="s">
        <v>85</v>
      </c>
      <c r="C35" s="20">
        <v>154</v>
      </c>
      <c r="D35" s="96">
        <v>699.38706430000002</v>
      </c>
      <c r="E35" s="20" t="s">
        <v>231</v>
      </c>
      <c r="F35" s="97">
        <v>911.89009948</v>
      </c>
    </row>
    <row r="36" spans="1:6" s="15" customFormat="1" ht="15" x14ac:dyDescent="0.25">
      <c r="A36" s="18">
        <v>34</v>
      </c>
      <c r="B36" s="18" t="s">
        <v>86</v>
      </c>
      <c r="C36" s="20">
        <v>276</v>
      </c>
      <c r="D36" s="96">
        <v>856.99574481000002</v>
      </c>
      <c r="E36" s="20" t="s">
        <v>232</v>
      </c>
      <c r="F36" s="97">
        <v>1395.4193842</v>
      </c>
    </row>
    <row r="37" spans="1:6" s="15" customFormat="1" ht="15" x14ac:dyDescent="0.25">
      <c r="A37" s="18">
        <v>35</v>
      </c>
      <c r="B37" s="18" t="s">
        <v>87</v>
      </c>
      <c r="C37" s="20">
        <v>335</v>
      </c>
      <c r="D37" s="96">
        <v>706.34567900000002</v>
      </c>
      <c r="E37" s="20" t="s">
        <v>233</v>
      </c>
      <c r="F37" s="97">
        <v>1177.5871766</v>
      </c>
    </row>
    <row r="38" spans="1:6" s="15" customFormat="1" ht="15" x14ac:dyDescent="0.25">
      <c r="A38" s="18">
        <v>36</v>
      </c>
      <c r="B38" s="18" t="s">
        <v>88</v>
      </c>
      <c r="C38" s="20">
        <v>891</v>
      </c>
      <c r="D38" s="96">
        <v>721.98007497000003</v>
      </c>
      <c r="E38" s="20" t="s">
        <v>234</v>
      </c>
      <c r="F38" s="97">
        <v>1104.705226</v>
      </c>
    </row>
    <row r="39" spans="1:6" s="15" customFormat="1" ht="15" x14ac:dyDescent="0.25">
      <c r="A39" s="18">
        <v>37</v>
      </c>
      <c r="B39" s="18" t="s">
        <v>89</v>
      </c>
      <c r="C39" s="20">
        <v>1245</v>
      </c>
      <c r="D39" s="96">
        <v>708.97159067999996</v>
      </c>
      <c r="E39" s="20" t="s">
        <v>235</v>
      </c>
      <c r="F39" s="97">
        <v>912.18815254000003</v>
      </c>
    </row>
    <row r="40" spans="1:6" s="15" customFormat="1" ht="15" x14ac:dyDescent="0.25">
      <c r="A40" s="18">
        <v>38</v>
      </c>
      <c r="B40" s="18" t="s">
        <v>90</v>
      </c>
      <c r="C40" s="20">
        <v>590</v>
      </c>
      <c r="D40" s="96">
        <v>839.35135926999999</v>
      </c>
      <c r="E40" s="20" t="s">
        <v>236</v>
      </c>
      <c r="F40" s="97">
        <v>1439.0594893</v>
      </c>
    </row>
    <row r="41" spans="1:6" s="15" customFormat="1" ht="15" x14ac:dyDescent="0.25">
      <c r="A41" s="18">
        <v>39</v>
      </c>
      <c r="B41" s="18" t="s">
        <v>91</v>
      </c>
      <c r="C41" s="20">
        <v>187</v>
      </c>
      <c r="D41" s="96">
        <v>760.47406893000004</v>
      </c>
      <c r="E41" s="20" t="s">
        <v>237</v>
      </c>
      <c r="F41" s="97">
        <v>1210.1210120999999</v>
      </c>
    </row>
    <row r="42" spans="1:6" s="15" customFormat="1" ht="15" x14ac:dyDescent="0.25">
      <c r="A42" s="18">
        <v>40</v>
      </c>
      <c r="B42" s="18" t="s">
        <v>92</v>
      </c>
      <c r="C42" s="20">
        <v>50</v>
      </c>
      <c r="D42" s="96">
        <v>1051.8883255999999</v>
      </c>
      <c r="E42" s="20" t="s">
        <v>238</v>
      </c>
      <c r="F42" s="97">
        <v>1146.7889908</v>
      </c>
    </row>
    <row r="43" spans="1:6" s="15" customFormat="1" ht="15" x14ac:dyDescent="0.25">
      <c r="A43" s="18">
        <v>41</v>
      </c>
      <c r="B43" s="18" t="s">
        <v>93</v>
      </c>
      <c r="C43" s="20">
        <v>8418</v>
      </c>
      <c r="D43" s="96">
        <v>849.21664483999996</v>
      </c>
      <c r="E43" s="20" t="s">
        <v>239</v>
      </c>
      <c r="F43" s="97">
        <v>890.43370828000002</v>
      </c>
    </row>
    <row r="44" spans="1:6" s="15" customFormat="1" ht="15" x14ac:dyDescent="0.25">
      <c r="A44" s="18">
        <v>42</v>
      </c>
      <c r="B44" s="18" t="s">
        <v>94</v>
      </c>
      <c r="C44" s="20">
        <v>424</v>
      </c>
      <c r="D44" s="96">
        <v>722.12790221</v>
      </c>
      <c r="E44" s="20" t="s">
        <v>240</v>
      </c>
      <c r="F44" s="97">
        <v>907.72853779000002</v>
      </c>
    </row>
    <row r="45" spans="1:6" s="15" customFormat="1" ht="15" x14ac:dyDescent="0.25">
      <c r="A45" s="18">
        <v>43</v>
      </c>
      <c r="B45" s="18" t="s">
        <v>95</v>
      </c>
      <c r="C45" s="20">
        <v>378</v>
      </c>
      <c r="D45" s="96">
        <v>716.62403919999997</v>
      </c>
      <c r="E45" s="20" t="s">
        <v>241</v>
      </c>
      <c r="F45" s="97">
        <v>981.28293657999996</v>
      </c>
    </row>
    <row r="46" spans="1:6" s="15" customFormat="1" ht="15" x14ac:dyDescent="0.25">
      <c r="A46" s="18">
        <v>44</v>
      </c>
      <c r="B46" s="18" t="s">
        <v>96</v>
      </c>
      <c r="C46" s="20">
        <v>468</v>
      </c>
      <c r="D46" s="96">
        <v>722.15311984000004</v>
      </c>
      <c r="E46" s="20" t="s">
        <v>242</v>
      </c>
      <c r="F46" s="97">
        <v>1298.1609387000001</v>
      </c>
    </row>
    <row r="47" spans="1:6" s="15" customFormat="1" ht="15" x14ac:dyDescent="0.25">
      <c r="A47" s="18">
        <v>45</v>
      </c>
      <c r="B47" s="18" t="s">
        <v>97</v>
      </c>
      <c r="C47" s="20">
        <v>1551</v>
      </c>
      <c r="D47" s="96">
        <v>718.61302516000001</v>
      </c>
      <c r="E47" s="20" t="s">
        <v>243</v>
      </c>
      <c r="F47" s="97">
        <v>826.97065347</v>
      </c>
    </row>
    <row r="48" spans="1:6" s="15" customFormat="1" ht="15" x14ac:dyDescent="0.25">
      <c r="A48" s="18">
        <v>46</v>
      </c>
      <c r="B48" s="18" t="s">
        <v>98</v>
      </c>
      <c r="C48" s="20">
        <v>837</v>
      </c>
      <c r="D48" s="96">
        <v>609.21383839999999</v>
      </c>
      <c r="E48" s="20" t="s">
        <v>244</v>
      </c>
      <c r="F48" s="97">
        <v>930.82740214</v>
      </c>
    </row>
    <row r="49" spans="1:6" s="15" customFormat="1" ht="15" x14ac:dyDescent="0.25">
      <c r="A49" s="18">
        <v>47</v>
      </c>
      <c r="B49" s="18" t="s">
        <v>99</v>
      </c>
      <c r="C49" s="20">
        <v>72</v>
      </c>
      <c r="D49" s="96">
        <v>662.27803110000002</v>
      </c>
      <c r="E49" s="20" t="s">
        <v>245</v>
      </c>
      <c r="F49" s="97">
        <v>977.06608765999999</v>
      </c>
    </row>
    <row r="50" spans="1:6" s="15" customFormat="1" ht="15" x14ac:dyDescent="0.25">
      <c r="A50" s="18">
        <v>48</v>
      </c>
      <c r="B50" s="18" t="s">
        <v>100</v>
      </c>
      <c r="C50" s="20">
        <v>279</v>
      </c>
      <c r="D50" s="96">
        <v>642.67032515999995</v>
      </c>
      <c r="E50" s="20" t="s">
        <v>246</v>
      </c>
      <c r="F50" s="97">
        <v>657.13545469999997</v>
      </c>
    </row>
    <row r="51" spans="1:6" s="15" customFormat="1" ht="15" x14ac:dyDescent="0.25">
      <c r="A51" s="18">
        <v>49</v>
      </c>
      <c r="B51" s="18" t="s">
        <v>101</v>
      </c>
      <c r="C51" s="20">
        <v>474</v>
      </c>
      <c r="D51" s="96">
        <v>754.05953943999998</v>
      </c>
      <c r="E51" s="20" t="s">
        <v>247</v>
      </c>
      <c r="F51" s="97">
        <v>1069.5428494</v>
      </c>
    </row>
    <row r="52" spans="1:6" s="15" customFormat="1" ht="15" x14ac:dyDescent="0.25">
      <c r="A52" s="18">
        <v>50</v>
      </c>
      <c r="B52" s="18" t="s">
        <v>102</v>
      </c>
      <c r="C52" s="20">
        <v>556</v>
      </c>
      <c r="D52" s="96">
        <v>641.84028697999997</v>
      </c>
      <c r="E52" s="20" t="s">
        <v>248</v>
      </c>
      <c r="F52" s="97">
        <v>778.96241085999998</v>
      </c>
    </row>
    <row r="53" spans="1:6" s="15" customFormat="1" ht="15" x14ac:dyDescent="0.25">
      <c r="A53" s="18">
        <v>51</v>
      </c>
      <c r="B53" s="18" t="s">
        <v>103</v>
      </c>
      <c r="C53" s="20">
        <v>195</v>
      </c>
      <c r="D53" s="96">
        <v>715.89503444000002</v>
      </c>
      <c r="E53" s="20" t="s">
        <v>249</v>
      </c>
      <c r="F53" s="97">
        <v>1401.8691589</v>
      </c>
    </row>
    <row r="54" spans="1:6" s="15" customFormat="1" ht="15" x14ac:dyDescent="0.25">
      <c r="A54" s="18">
        <v>52</v>
      </c>
      <c r="B54" s="18" t="s">
        <v>104</v>
      </c>
      <c r="C54" s="20">
        <v>1964</v>
      </c>
      <c r="D54" s="96">
        <v>810.63899006999998</v>
      </c>
      <c r="E54" s="20" t="s">
        <v>250</v>
      </c>
      <c r="F54" s="97">
        <v>1001.0754935</v>
      </c>
    </row>
    <row r="55" spans="1:6" s="15" customFormat="1" ht="15" x14ac:dyDescent="0.25">
      <c r="A55" s="18">
        <v>53</v>
      </c>
      <c r="B55" s="18" t="s">
        <v>105</v>
      </c>
      <c r="C55" s="20">
        <v>185</v>
      </c>
      <c r="D55" s="96">
        <v>664.23330902999999</v>
      </c>
      <c r="E55" s="20" t="s">
        <v>251</v>
      </c>
      <c r="F55" s="97">
        <v>1041.2562616</v>
      </c>
    </row>
    <row r="56" spans="1:6" s="15" customFormat="1" ht="15" x14ac:dyDescent="0.25">
      <c r="A56" s="18">
        <v>54</v>
      </c>
      <c r="B56" s="18" t="s">
        <v>106</v>
      </c>
      <c r="C56" s="20">
        <v>1568</v>
      </c>
      <c r="D56" s="96">
        <v>781.83992139999998</v>
      </c>
      <c r="E56" s="20" t="s">
        <v>252</v>
      </c>
      <c r="F56" s="97">
        <v>972.05948905000002</v>
      </c>
    </row>
    <row r="57" spans="1:6" s="15" customFormat="1" ht="15" x14ac:dyDescent="0.25">
      <c r="A57" s="18">
        <v>55</v>
      </c>
      <c r="B57" s="18" t="s">
        <v>107</v>
      </c>
      <c r="C57" s="20">
        <v>192</v>
      </c>
      <c r="D57" s="96">
        <v>742.72984135000002</v>
      </c>
      <c r="E57" s="20" t="s">
        <v>253</v>
      </c>
      <c r="F57" s="97">
        <v>1309.8649201999999</v>
      </c>
    </row>
    <row r="58" spans="1:6" s="15" customFormat="1" ht="15" x14ac:dyDescent="0.25">
      <c r="A58" s="18">
        <v>56</v>
      </c>
      <c r="B58" s="18" t="s">
        <v>171</v>
      </c>
      <c r="C58" s="20">
        <v>626</v>
      </c>
      <c r="D58" s="96">
        <v>706.72727508000003</v>
      </c>
      <c r="E58" s="20" t="s">
        <v>254</v>
      </c>
      <c r="F58" s="97">
        <v>692.14864610999996</v>
      </c>
    </row>
    <row r="59" spans="1:6" s="15" customFormat="1" ht="15" x14ac:dyDescent="0.25">
      <c r="A59" s="18">
        <v>57</v>
      </c>
      <c r="B59" s="18" t="s">
        <v>108</v>
      </c>
      <c r="C59" s="20">
        <v>640</v>
      </c>
      <c r="D59" s="96">
        <v>738.91963871999997</v>
      </c>
      <c r="E59" s="20" t="s">
        <v>255</v>
      </c>
      <c r="F59" s="97">
        <v>1004.9146608</v>
      </c>
    </row>
    <row r="60" spans="1:6" s="15" customFormat="1" ht="15" x14ac:dyDescent="0.25">
      <c r="A60" s="18">
        <v>58</v>
      </c>
      <c r="B60" s="18" t="s">
        <v>109</v>
      </c>
      <c r="C60" s="20">
        <v>221</v>
      </c>
      <c r="D60" s="96">
        <v>788.00806232000002</v>
      </c>
      <c r="E60" s="20" t="s">
        <v>256</v>
      </c>
      <c r="F60" s="97">
        <v>1316.5733349</v>
      </c>
    </row>
    <row r="61" spans="1:6" s="15" customFormat="1" ht="15" x14ac:dyDescent="0.25">
      <c r="A61" s="18">
        <v>59</v>
      </c>
      <c r="B61" s="18" t="s">
        <v>110</v>
      </c>
      <c r="C61" s="20">
        <v>484</v>
      </c>
      <c r="D61" s="96">
        <v>739.53376456000001</v>
      </c>
      <c r="E61" s="20" t="s">
        <v>257</v>
      </c>
      <c r="F61" s="97">
        <v>1166.9680530000001</v>
      </c>
    </row>
    <row r="62" spans="1:6" s="15" customFormat="1" ht="15" x14ac:dyDescent="0.25">
      <c r="A62" s="18">
        <v>60</v>
      </c>
      <c r="B62" s="18" t="s">
        <v>111</v>
      </c>
      <c r="C62" s="20">
        <v>1158</v>
      </c>
      <c r="D62" s="96">
        <v>719.57351799000003</v>
      </c>
      <c r="E62" s="20" t="s">
        <v>258</v>
      </c>
      <c r="F62" s="97">
        <v>995.95768469999996</v>
      </c>
    </row>
    <row r="63" spans="1:6" s="15" customFormat="1" ht="15" x14ac:dyDescent="0.25">
      <c r="A63" s="18">
        <v>61</v>
      </c>
      <c r="B63" s="18" t="s">
        <v>112</v>
      </c>
      <c r="C63" s="20">
        <v>195</v>
      </c>
      <c r="D63" s="96">
        <v>631.85974623000004</v>
      </c>
      <c r="E63" s="20" t="s">
        <v>259</v>
      </c>
      <c r="F63" s="97">
        <v>943.71582054999999</v>
      </c>
    </row>
    <row r="64" spans="1:6" s="15" customFormat="1" ht="15" x14ac:dyDescent="0.25">
      <c r="A64" s="18">
        <v>62</v>
      </c>
      <c r="B64" s="18" t="s">
        <v>113</v>
      </c>
      <c r="C64" s="20">
        <v>285</v>
      </c>
      <c r="D64" s="96">
        <v>670.91906091999999</v>
      </c>
      <c r="E64" s="20" t="s">
        <v>260</v>
      </c>
      <c r="F64" s="97">
        <v>953.59186267999996</v>
      </c>
    </row>
    <row r="65" spans="1:6" s="15" customFormat="1" ht="15" x14ac:dyDescent="0.25">
      <c r="A65" s="18">
        <v>63</v>
      </c>
      <c r="B65" s="18" t="s">
        <v>114</v>
      </c>
      <c r="C65" s="20">
        <v>291</v>
      </c>
      <c r="D65" s="96">
        <v>670.96058877999997</v>
      </c>
      <c r="E65" s="20" t="s">
        <v>261</v>
      </c>
      <c r="F65" s="97">
        <v>951.57123704000003</v>
      </c>
    </row>
    <row r="66" spans="1:6" s="15" customFormat="1" ht="15" x14ac:dyDescent="0.25">
      <c r="A66" s="18">
        <v>64</v>
      </c>
      <c r="B66" s="18" t="s">
        <v>115</v>
      </c>
      <c r="C66" s="20">
        <v>355</v>
      </c>
      <c r="D66" s="96">
        <v>840.65489675000003</v>
      </c>
      <c r="E66" s="20" t="s">
        <v>262</v>
      </c>
      <c r="F66" s="97">
        <v>1619.3039274</v>
      </c>
    </row>
    <row r="67" spans="1:6" s="15" customFormat="1" ht="15" x14ac:dyDescent="0.25">
      <c r="A67" s="18">
        <v>65</v>
      </c>
      <c r="B67" s="18" t="s">
        <v>116</v>
      </c>
      <c r="C67" s="20">
        <v>996</v>
      </c>
      <c r="D67" s="96">
        <v>739.89274021000006</v>
      </c>
      <c r="E67" s="20" t="s">
        <v>263</v>
      </c>
      <c r="F67" s="97">
        <v>957.62785197000005</v>
      </c>
    </row>
    <row r="68" spans="1:6" s="15" customFormat="1" ht="15" x14ac:dyDescent="0.25">
      <c r="A68" s="18">
        <v>66</v>
      </c>
      <c r="B68" s="18" t="s">
        <v>117</v>
      </c>
      <c r="C68" s="20">
        <v>223</v>
      </c>
      <c r="D68" s="96">
        <v>820.41697392000003</v>
      </c>
      <c r="E68" s="20" t="s">
        <v>264</v>
      </c>
      <c r="F68" s="97">
        <v>1401.2818901999999</v>
      </c>
    </row>
    <row r="69" spans="1:6" s="15" customFormat="1" ht="15" x14ac:dyDescent="0.25">
      <c r="A69" s="18">
        <v>67</v>
      </c>
      <c r="B69" s="18" t="s">
        <v>118</v>
      </c>
      <c r="C69" s="20">
        <v>1252</v>
      </c>
      <c r="D69" s="96">
        <v>686.69271985</v>
      </c>
      <c r="E69" s="20" t="s">
        <v>265</v>
      </c>
      <c r="F69" s="97">
        <v>911.77220260000001</v>
      </c>
    </row>
    <row r="70" spans="1:6" s="15" customFormat="1" ht="15" x14ac:dyDescent="0.25">
      <c r="A70" s="18">
        <v>68</v>
      </c>
      <c r="B70" s="18" t="s">
        <v>119</v>
      </c>
      <c r="C70" s="20">
        <v>3573</v>
      </c>
      <c r="D70" s="96">
        <v>600.41395006000005</v>
      </c>
      <c r="E70" s="20" t="s">
        <v>266</v>
      </c>
      <c r="F70" s="97">
        <v>880.78686585000003</v>
      </c>
    </row>
    <row r="71" spans="1:6" s="15" customFormat="1" ht="15" x14ac:dyDescent="0.25">
      <c r="A71" s="18">
        <v>69</v>
      </c>
      <c r="B71" s="18" t="s">
        <v>120</v>
      </c>
      <c r="C71" s="20">
        <v>717</v>
      </c>
      <c r="D71" s="96">
        <v>744.64764213000001</v>
      </c>
      <c r="E71" s="20" t="s">
        <v>267</v>
      </c>
      <c r="F71" s="97">
        <v>1383.1818971</v>
      </c>
    </row>
    <row r="72" spans="1:6" s="15" customFormat="1" ht="15" x14ac:dyDescent="0.25">
      <c r="A72" s="18">
        <v>70</v>
      </c>
      <c r="B72" s="18" t="s">
        <v>121</v>
      </c>
      <c r="C72" s="20">
        <v>309</v>
      </c>
      <c r="D72" s="96">
        <v>753.33026411000003</v>
      </c>
      <c r="E72" s="20" t="s">
        <v>268</v>
      </c>
      <c r="F72" s="97">
        <v>1263.0288167000001</v>
      </c>
    </row>
    <row r="73" spans="1:6" s="15" customFormat="1" ht="15" x14ac:dyDescent="0.25">
      <c r="A73" s="18">
        <v>71</v>
      </c>
      <c r="B73" s="18" t="s">
        <v>122</v>
      </c>
      <c r="C73" s="20">
        <v>1568</v>
      </c>
      <c r="D73" s="96">
        <v>714.31636626</v>
      </c>
      <c r="E73" s="20" t="s">
        <v>269</v>
      </c>
      <c r="F73" s="97">
        <v>918.13492133</v>
      </c>
    </row>
    <row r="74" spans="1:6" s="15" customFormat="1" ht="15" x14ac:dyDescent="0.25">
      <c r="A74" s="18">
        <v>72</v>
      </c>
      <c r="B74" s="18" t="s">
        <v>123</v>
      </c>
      <c r="C74" s="20">
        <v>861</v>
      </c>
      <c r="D74" s="96">
        <v>728.50930313000003</v>
      </c>
      <c r="E74" s="20" t="s">
        <v>270</v>
      </c>
      <c r="F74" s="97">
        <v>1154.0162714999999</v>
      </c>
    </row>
    <row r="75" spans="1:6" s="8" customFormat="1" ht="15" x14ac:dyDescent="0.25">
      <c r="B75" s="26"/>
    </row>
    <row r="76" spans="1:6" s="8" customFormat="1" ht="15" x14ac:dyDescent="0.25">
      <c r="B76" s="26"/>
    </row>
    <row r="77" spans="1:6" s="8" customFormat="1" ht="15" x14ac:dyDescent="0.25">
      <c r="B77" s="26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DA65"/>
  </sheetPr>
  <dimension ref="A1:J40"/>
  <sheetViews>
    <sheetView workbookViewId="0">
      <selection sqref="A1:C1"/>
    </sheetView>
  </sheetViews>
  <sheetFormatPr defaultRowHeight="15" x14ac:dyDescent="0.25"/>
  <cols>
    <col min="2" max="2" width="23.85546875" bestFit="1" customWidth="1"/>
  </cols>
  <sheetData>
    <row r="1" spans="1:10" ht="15.75" x14ac:dyDescent="0.25">
      <c r="A1" s="151" t="s">
        <v>280</v>
      </c>
      <c r="B1" s="152"/>
      <c r="C1" s="153"/>
      <c r="D1" s="31"/>
    </row>
    <row r="2" spans="1:10" x14ac:dyDescent="0.25">
      <c r="A2" s="41" t="s">
        <v>139</v>
      </c>
      <c r="B2" s="41" t="s">
        <v>140</v>
      </c>
      <c r="C2" s="41" t="s">
        <v>141</v>
      </c>
      <c r="D2" s="31"/>
      <c r="E2" s="31"/>
      <c r="F2" s="31"/>
      <c r="G2" s="31"/>
      <c r="H2" s="31"/>
      <c r="I2" s="31"/>
      <c r="J2" s="31"/>
    </row>
    <row r="3" spans="1:10" x14ac:dyDescent="0.25">
      <c r="A3" s="109">
        <v>1</v>
      </c>
      <c r="B3" s="84" t="s">
        <v>272</v>
      </c>
      <c r="C3" s="32">
        <v>12231</v>
      </c>
      <c r="D3" s="31"/>
      <c r="E3" s="31"/>
      <c r="G3" s="31"/>
    </row>
    <row r="4" spans="1:10" x14ac:dyDescent="0.25">
      <c r="A4" s="109">
        <v>2</v>
      </c>
      <c r="B4" s="84" t="s">
        <v>9</v>
      </c>
      <c r="C4" s="32">
        <v>11499</v>
      </c>
      <c r="D4" s="31"/>
      <c r="E4" s="31"/>
      <c r="G4" s="31"/>
    </row>
    <row r="5" spans="1:10" x14ac:dyDescent="0.25">
      <c r="A5" s="109">
        <v>3</v>
      </c>
      <c r="B5" s="84" t="s">
        <v>273</v>
      </c>
      <c r="C5" s="32">
        <v>4044</v>
      </c>
      <c r="D5" s="31"/>
      <c r="E5" s="31"/>
      <c r="G5" s="31"/>
    </row>
    <row r="6" spans="1:10" x14ac:dyDescent="0.25">
      <c r="A6" s="109">
        <v>4</v>
      </c>
      <c r="B6" s="84" t="s">
        <v>133</v>
      </c>
      <c r="C6" s="32">
        <v>2846</v>
      </c>
      <c r="D6" s="31"/>
      <c r="E6" s="31"/>
      <c r="G6" s="31"/>
    </row>
    <row r="7" spans="1:10" x14ac:dyDescent="0.25">
      <c r="A7" s="109">
        <v>5</v>
      </c>
      <c r="B7" s="84" t="s">
        <v>274</v>
      </c>
      <c r="C7" s="32">
        <v>2483</v>
      </c>
      <c r="G7" s="31"/>
    </row>
    <row r="8" spans="1:10" x14ac:dyDescent="0.25">
      <c r="A8" s="109">
        <v>6</v>
      </c>
      <c r="B8" s="84" t="s">
        <v>275</v>
      </c>
      <c r="C8" s="32">
        <v>2390</v>
      </c>
      <c r="G8" s="31"/>
    </row>
    <row r="9" spans="1:10" x14ac:dyDescent="0.25">
      <c r="A9" s="109">
        <v>7</v>
      </c>
      <c r="B9" s="79" t="s">
        <v>276</v>
      </c>
      <c r="C9" s="32">
        <v>1548</v>
      </c>
      <c r="G9" s="31"/>
    </row>
    <row r="10" spans="1:10" x14ac:dyDescent="0.25">
      <c r="A10" s="109">
        <v>8</v>
      </c>
      <c r="B10" s="79" t="s">
        <v>168</v>
      </c>
      <c r="C10" s="32">
        <v>955</v>
      </c>
      <c r="G10" s="31"/>
    </row>
    <row r="11" spans="1:10" x14ac:dyDescent="0.25">
      <c r="A11" s="109">
        <v>9</v>
      </c>
      <c r="B11" s="79" t="s">
        <v>150</v>
      </c>
      <c r="C11" s="32">
        <v>845</v>
      </c>
      <c r="G11" s="31"/>
    </row>
    <row r="12" spans="1:10" ht="30" x14ac:dyDescent="0.25">
      <c r="A12" s="109">
        <v>10</v>
      </c>
      <c r="B12" s="79" t="s">
        <v>134</v>
      </c>
      <c r="C12" s="32">
        <v>757</v>
      </c>
      <c r="G12" s="31"/>
    </row>
    <row r="13" spans="1:10" x14ac:dyDescent="0.25">
      <c r="A13" s="109">
        <v>11</v>
      </c>
      <c r="B13" s="84" t="s">
        <v>135</v>
      </c>
      <c r="C13" s="32">
        <v>739</v>
      </c>
      <c r="G13" s="31"/>
    </row>
    <row r="14" spans="1:10" x14ac:dyDescent="0.25">
      <c r="A14" s="109">
        <v>12</v>
      </c>
      <c r="B14" s="84" t="s">
        <v>277</v>
      </c>
      <c r="C14" s="32">
        <v>728</v>
      </c>
    </row>
    <row r="15" spans="1:10" x14ac:dyDescent="0.25">
      <c r="A15" s="109">
        <v>13</v>
      </c>
      <c r="B15" s="84" t="s">
        <v>142</v>
      </c>
      <c r="C15" s="32">
        <v>570</v>
      </c>
    </row>
    <row r="16" spans="1:10" x14ac:dyDescent="0.25">
      <c r="A16" s="109">
        <v>14</v>
      </c>
      <c r="B16" s="84" t="s">
        <v>143</v>
      </c>
      <c r="C16" s="32">
        <v>551</v>
      </c>
    </row>
    <row r="17" spans="1:3" x14ac:dyDescent="0.25">
      <c r="A17" s="109">
        <v>15</v>
      </c>
      <c r="B17" s="84" t="s">
        <v>176</v>
      </c>
      <c r="C17" s="32">
        <v>442</v>
      </c>
    </row>
    <row r="18" spans="1:3" x14ac:dyDescent="0.25">
      <c r="A18" s="109">
        <v>16</v>
      </c>
      <c r="B18" s="84" t="s">
        <v>177</v>
      </c>
      <c r="C18" s="32">
        <v>332</v>
      </c>
    </row>
    <row r="19" spans="1:3" x14ac:dyDescent="0.25">
      <c r="A19" s="109">
        <v>17</v>
      </c>
      <c r="B19" s="84" t="s">
        <v>178</v>
      </c>
      <c r="C19" s="32">
        <v>240</v>
      </c>
    </row>
    <row r="20" spans="1:3" x14ac:dyDescent="0.25">
      <c r="A20" s="109">
        <v>18</v>
      </c>
      <c r="B20" s="84" t="s">
        <v>147</v>
      </c>
      <c r="C20" s="32">
        <v>213</v>
      </c>
    </row>
    <row r="21" spans="1:3" x14ac:dyDescent="0.25">
      <c r="A21" s="109">
        <v>19</v>
      </c>
      <c r="B21" s="84" t="s">
        <v>149</v>
      </c>
      <c r="C21" s="32">
        <v>208</v>
      </c>
    </row>
    <row r="22" spans="1:3" x14ac:dyDescent="0.25">
      <c r="A22" s="109">
        <v>20</v>
      </c>
      <c r="B22" s="84" t="s">
        <v>151</v>
      </c>
      <c r="C22" s="32">
        <v>139</v>
      </c>
    </row>
    <row r="23" spans="1:3" x14ac:dyDescent="0.25">
      <c r="A23" s="109">
        <v>21</v>
      </c>
      <c r="B23" s="84" t="s">
        <v>146</v>
      </c>
      <c r="C23" s="32">
        <v>125</v>
      </c>
    </row>
    <row r="24" spans="1:3" x14ac:dyDescent="0.25">
      <c r="A24" s="109">
        <v>22</v>
      </c>
      <c r="B24" s="84" t="s">
        <v>179</v>
      </c>
      <c r="C24" s="32">
        <v>100</v>
      </c>
    </row>
    <row r="25" spans="1:3" x14ac:dyDescent="0.25">
      <c r="A25" s="109">
        <v>23</v>
      </c>
      <c r="B25" s="84" t="s">
        <v>144</v>
      </c>
      <c r="C25" s="32">
        <v>91</v>
      </c>
    </row>
    <row r="26" spans="1:3" x14ac:dyDescent="0.25">
      <c r="A26" s="109">
        <v>24</v>
      </c>
      <c r="B26" s="84" t="s">
        <v>181</v>
      </c>
      <c r="C26" s="32">
        <v>90</v>
      </c>
    </row>
    <row r="27" spans="1:3" x14ac:dyDescent="0.25">
      <c r="A27" s="109">
        <v>25</v>
      </c>
      <c r="B27" s="84" t="s">
        <v>180</v>
      </c>
      <c r="C27" s="32">
        <v>86</v>
      </c>
    </row>
    <row r="28" spans="1:3" x14ac:dyDescent="0.25">
      <c r="A28" s="109">
        <v>26</v>
      </c>
      <c r="B28" s="84" t="s">
        <v>182</v>
      </c>
      <c r="C28" s="32">
        <v>75</v>
      </c>
    </row>
    <row r="29" spans="1:3" x14ac:dyDescent="0.25">
      <c r="A29" s="109">
        <v>27</v>
      </c>
      <c r="B29" s="84" t="s">
        <v>145</v>
      </c>
      <c r="C29" s="32">
        <v>59</v>
      </c>
    </row>
    <row r="30" spans="1:3" x14ac:dyDescent="0.25">
      <c r="A30" s="109">
        <v>28</v>
      </c>
      <c r="B30" s="84" t="s">
        <v>183</v>
      </c>
      <c r="C30" s="32">
        <v>37</v>
      </c>
    </row>
    <row r="31" spans="1:3" x14ac:dyDescent="0.25">
      <c r="A31" s="109">
        <v>29</v>
      </c>
      <c r="B31" s="84" t="s">
        <v>148</v>
      </c>
      <c r="C31" s="32">
        <v>24</v>
      </c>
    </row>
    <row r="32" spans="1:3" x14ac:dyDescent="0.25">
      <c r="A32" s="109">
        <v>30</v>
      </c>
      <c r="B32" s="84" t="s">
        <v>185</v>
      </c>
      <c r="C32" s="32">
        <v>22</v>
      </c>
    </row>
    <row r="33" spans="1:4" x14ac:dyDescent="0.25">
      <c r="A33" s="109">
        <v>31</v>
      </c>
      <c r="B33" s="84" t="s">
        <v>184</v>
      </c>
      <c r="C33" s="32">
        <v>17</v>
      </c>
    </row>
    <row r="34" spans="1:4" x14ac:dyDescent="0.25">
      <c r="A34" s="109">
        <v>32</v>
      </c>
      <c r="B34" s="84" t="s">
        <v>278</v>
      </c>
      <c r="C34" s="32">
        <v>15</v>
      </c>
    </row>
    <row r="35" spans="1:4" x14ac:dyDescent="0.25">
      <c r="A35" s="109">
        <v>33</v>
      </c>
      <c r="B35" s="84" t="s">
        <v>279</v>
      </c>
      <c r="C35" s="32">
        <v>11</v>
      </c>
    </row>
    <row r="36" spans="1:4" x14ac:dyDescent="0.25">
      <c r="A36" s="109"/>
      <c r="B36" s="84" t="s">
        <v>165</v>
      </c>
      <c r="C36" s="32">
        <f>'Table 1'!B24-SUM(C3:C35)</f>
        <v>9310</v>
      </c>
    </row>
    <row r="37" spans="1:4" ht="15" customHeight="1" x14ac:dyDescent="0.25">
      <c r="A37" s="154" t="s">
        <v>40</v>
      </c>
      <c r="B37" s="155"/>
      <c r="C37" s="156"/>
      <c r="D37" s="37"/>
    </row>
    <row r="38" spans="1:4" x14ac:dyDescent="0.25">
      <c r="A38" s="154"/>
      <c r="B38" s="155"/>
      <c r="C38" s="156"/>
      <c r="D38" s="37"/>
    </row>
    <row r="39" spans="1:4" x14ac:dyDescent="0.25">
      <c r="A39" s="157"/>
      <c r="B39" s="158"/>
      <c r="C39" s="159"/>
      <c r="D39" s="37"/>
    </row>
    <row r="40" spans="1:4" x14ac:dyDescent="0.25">
      <c r="D40" s="37"/>
    </row>
  </sheetData>
  <sortState xmlns:xlrd2="http://schemas.microsoft.com/office/spreadsheetml/2017/richdata2" ref="A3:C35">
    <sortCondition descending="1" ref="C3"/>
  </sortState>
  <mergeCells count="2">
    <mergeCell ref="A1:C1"/>
    <mergeCell ref="A37:C3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DA65"/>
  </sheetPr>
  <dimension ref="A1:Q13"/>
  <sheetViews>
    <sheetView zoomScale="115" zoomScaleNormal="115" workbookViewId="0">
      <selection activeCell="A2" sqref="A2"/>
    </sheetView>
  </sheetViews>
  <sheetFormatPr defaultRowHeight="15" x14ac:dyDescent="0.25"/>
  <cols>
    <col min="1" max="1" width="43.140625" customWidth="1"/>
    <col min="2" max="2" width="29.28515625" customWidth="1"/>
  </cols>
  <sheetData>
    <row r="1" spans="1:17" ht="15.75" x14ac:dyDescent="0.25">
      <c r="A1" s="138" t="s">
        <v>281</v>
      </c>
      <c r="B1" s="140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.75" x14ac:dyDescent="0.25">
      <c r="A2" s="87" t="s">
        <v>167</v>
      </c>
      <c r="B2" s="87" t="s">
        <v>166</v>
      </c>
    </row>
    <row r="3" spans="1:17" x14ac:dyDescent="0.25">
      <c r="A3" s="76" t="s">
        <v>272</v>
      </c>
      <c r="B3" s="80">
        <v>160.30787561</v>
      </c>
    </row>
    <row r="4" spans="1:17" x14ac:dyDescent="0.25">
      <c r="A4" s="99" t="s">
        <v>9</v>
      </c>
      <c r="B4" s="80">
        <v>151.06267946</v>
      </c>
    </row>
    <row r="5" spans="1:17" x14ac:dyDescent="0.25">
      <c r="A5" s="78" t="s">
        <v>273</v>
      </c>
      <c r="B5" s="80">
        <v>60.897239315999997</v>
      </c>
    </row>
    <row r="6" spans="1:17" x14ac:dyDescent="0.25">
      <c r="A6" s="79" t="s">
        <v>133</v>
      </c>
      <c r="B6" s="80">
        <v>37.146452431</v>
      </c>
    </row>
    <row r="7" spans="1:17" x14ac:dyDescent="0.25">
      <c r="A7" s="79" t="s">
        <v>274</v>
      </c>
      <c r="B7" s="80">
        <v>32.554688540000001</v>
      </c>
    </row>
    <row r="8" spans="1:17" x14ac:dyDescent="0.25">
      <c r="A8" s="79" t="s">
        <v>275</v>
      </c>
      <c r="B8" s="80">
        <v>30.874093800000001</v>
      </c>
    </row>
    <row r="9" spans="1:17" x14ac:dyDescent="0.25">
      <c r="A9" s="79" t="s">
        <v>276</v>
      </c>
      <c r="B9" s="80">
        <v>20.445874487000001</v>
      </c>
    </row>
    <row r="10" spans="1:17" x14ac:dyDescent="0.25">
      <c r="A10" s="79" t="s">
        <v>168</v>
      </c>
      <c r="B10" s="80">
        <v>12.655522621999999</v>
      </c>
    </row>
    <row r="11" spans="1:17" x14ac:dyDescent="0.25">
      <c r="A11" s="79" t="s">
        <v>150</v>
      </c>
      <c r="B11" s="80">
        <v>14.12229</v>
      </c>
    </row>
    <row r="12" spans="1:17" x14ac:dyDescent="0.25">
      <c r="A12" s="79" t="s">
        <v>134</v>
      </c>
      <c r="B12" s="80">
        <v>10.038572374999999</v>
      </c>
    </row>
    <row r="13" spans="1:17" ht="32.25" customHeight="1" x14ac:dyDescent="0.25">
      <c r="A13" s="160" t="s">
        <v>40</v>
      </c>
      <c r="B13" s="161"/>
    </row>
  </sheetData>
  <mergeCells count="2">
    <mergeCell ref="A1:B1"/>
    <mergeCell ref="A13:B1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A65"/>
  </sheetPr>
  <dimension ref="A1:Z27"/>
  <sheetViews>
    <sheetView zoomScale="70" zoomScaleNormal="70" workbookViewId="0">
      <selection activeCell="G6" sqref="G6"/>
    </sheetView>
  </sheetViews>
  <sheetFormatPr defaultRowHeight="15" x14ac:dyDescent="0.25"/>
  <cols>
    <col min="1" max="1" width="5.28515625" style="10" bestFit="1" customWidth="1"/>
    <col min="2" max="8" width="15.7109375" customWidth="1"/>
    <col min="9" max="10" width="15.7109375" style="92" customWidth="1"/>
    <col min="11" max="12" width="15.7109375" customWidth="1"/>
  </cols>
  <sheetData>
    <row r="1" spans="1:26" ht="16.5" thickBot="1" x14ac:dyDescent="0.3">
      <c r="A1" s="162" t="s">
        <v>282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26" s="3" customFormat="1" ht="15.75" thickBot="1" x14ac:dyDescent="0.3">
      <c r="A2" s="127" t="s">
        <v>139</v>
      </c>
      <c r="B2" s="128" t="s">
        <v>46</v>
      </c>
      <c r="C2" s="130" t="s">
        <v>153</v>
      </c>
      <c r="D2" s="125" t="s">
        <v>154</v>
      </c>
      <c r="E2" s="125" t="s">
        <v>155</v>
      </c>
      <c r="F2" s="125" t="s">
        <v>156</v>
      </c>
      <c r="G2" s="125" t="s">
        <v>157</v>
      </c>
      <c r="H2" s="125" t="s">
        <v>158</v>
      </c>
      <c r="I2" s="125" t="s">
        <v>159</v>
      </c>
      <c r="J2" s="125" t="s">
        <v>186</v>
      </c>
      <c r="K2" s="125" t="s">
        <v>187</v>
      </c>
      <c r="L2" s="126" t="s">
        <v>188</v>
      </c>
      <c r="M2"/>
      <c r="N2"/>
      <c r="O2"/>
      <c r="P2"/>
      <c r="Q2"/>
      <c r="R2"/>
      <c r="S2"/>
      <c r="T2"/>
      <c r="U2"/>
      <c r="V2"/>
      <c r="W2"/>
      <c r="X2"/>
      <c r="Y2" s="25"/>
      <c r="Z2" s="25"/>
    </row>
    <row r="3" spans="1:26" s="3" customFormat="1" ht="45" customHeight="1" x14ac:dyDescent="0.25">
      <c r="A3" s="122">
        <v>1</v>
      </c>
      <c r="B3" s="129" t="s">
        <v>283</v>
      </c>
      <c r="C3" s="131" t="s">
        <v>293</v>
      </c>
      <c r="D3" s="112" t="s">
        <v>303</v>
      </c>
      <c r="E3" s="112" t="s">
        <v>309</v>
      </c>
      <c r="F3" s="112" t="s">
        <v>318</v>
      </c>
      <c r="G3" s="112" t="s">
        <v>328</v>
      </c>
      <c r="H3" s="113" t="s">
        <v>338</v>
      </c>
      <c r="I3" s="113" t="s">
        <v>348</v>
      </c>
      <c r="J3" s="113" t="s">
        <v>192</v>
      </c>
      <c r="K3" s="113" t="s">
        <v>367</v>
      </c>
      <c r="L3" s="115" t="s">
        <v>377</v>
      </c>
      <c r="M3"/>
      <c r="N3"/>
      <c r="O3"/>
      <c r="P3"/>
      <c r="Q3"/>
      <c r="R3"/>
      <c r="S3"/>
      <c r="T3"/>
      <c r="U3"/>
      <c r="V3"/>
      <c r="W3"/>
      <c r="X3"/>
      <c r="Y3" s="25"/>
      <c r="Z3" s="25"/>
    </row>
    <row r="4" spans="1:26" s="3" customFormat="1" ht="45" customHeight="1" x14ac:dyDescent="0.25">
      <c r="A4" s="123">
        <v>2</v>
      </c>
      <c r="B4" s="118" t="s">
        <v>284</v>
      </c>
      <c r="C4" s="132" t="s">
        <v>294</v>
      </c>
      <c r="D4" s="113" t="s">
        <v>304</v>
      </c>
      <c r="E4" s="104" t="s">
        <v>310</v>
      </c>
      <c r="F4" s="104" t="s">
        <v>319</v>
      </c>
      <c r="G4" s="113" t="s">
        <v>329</v>
      </c>
      <c r="H4" s="111" t="s">
        <v>339</v>
      </c>
      <c r="I4" s="111" t="s">
        <v>349</v>
      </c>
      <c r="J4" s="111" t="s">
        <v>358</v>
      </c>
      <c r="K4" s="111" t="s">
        <v>368</v>
      </c>
      <c r="L4" s="116" t="s">
        <v>378</v>
      </c>
      <c r="M4"/>
      <c r="N4"/>
      <c r="O4"/>
      <c r="P4"/>
      <c r="Q4"/>
      <c r="R4"/>
      <c r="S4"/>
      <c r="T4"/>
      <c r="U4"/>
      <c r="V4"/>
      <c r="W4"/>
      <c r="X4"/>
      <c r="Y4" s="25"/>
      <c r="Z4" s="25"/>
    </row>
    <row r="5" spans="1:26" s="3" customFormat="1" ht="45" customHeight="1" x14ac:dyDescent="0.25">
      <c r="A5" s="123">
        <v>3</v>
      </c>
      <c r="B5" s="119" t="s">
        <v>285</v>
      </c>
      <c r="C5" s="133" t="s">
        <v>295</v>
      </c>
      <c r="D5" s="104" t="s">
        <v>305</v>
      </c>
      <c r="E5" s="104" t="s">
        <v>311</v>
      </c>
      <c r="F5" s="104" t="s">
        <v>320</v>
      </c>
      <c r="G5" s="111" t="s">
        <v>330</v>
      </c>
      <c r="H5" s="112" t="s">
        <v>340</v>
      </c>
      <c r="I5" s="112" t="s">
        <v>350</v>
      </c>
      <c r="J5" s="104" t="s">
        <v>359</v>
      </c>
      <c r="K5" s="104" t="s">
        <v>369</v>
      </c>
      <c r="L5" s="105" t="s">
        <v>379</v>
      </c>
      <c r="M5"/>
      <c r="N5"/>
      <c r="O5"/>
      <c r="P5"/>
      <c r="Q5"/>
      <c r="R5"/>
      <c r="S5"/>
      <c r="T5"/>
      <c r="U5"/>
      <c r="V5"/>
      <c r="W5"/>
      <c r="X5"/>
      <c r="Y5" s="25"/>
      <c r="Z5" s="25"/>
    </row>
    <row r="6" spans="1:26" s="3" customFormat="1" ht="45" customHeight="1" x14ac:dyDescent="0.25">
      <c r="A6" s="123">
        <v>4</v>
      </c>
      <c r="B6" s="103" t="s">
        <v>286</v>
      </c>
      <c r="C6" s="134" t="s">
        <v>296</v>
      </c>
      <c r="D6" s="104" t="s">
        <v>152</v>
      </c>
      <c r="E6" s="113" t="s">
        <v>191</v>
      </c>
      <c r="F6" s="113" t="s">
        <v>321</v>
      </c>
      <c r="G6" s="104" t="s">
        <v>331</v>
      </c>
      <c r="H6" s="104" t="s">
        <v>341</v>
      </c>
      <c r="I6" s="104" t="s">
        <v>351</v>
      </c>
      <c r="J6" s="112" t="s">
        <v>360</v>
      </c>
      <c r="K6" s="104" t="s">
        <v>370</v>
      </c>
      <c r="L6" s="105" t="s">
        <v>380</v>
      </c>
      <c r="M6"/>
      <c r="N6"/>
      <c r="O6"/>
      <c r="P6"/>
      <c r="Q6"/>
      <c r="R6"/>
      <c r="S6"/>
      <c r="T6"/>
      <c r="U6"/>
      <c r="V6"/>
      <c r="W6"/>
      <c r="X6"/>
      <c r="Y6" s="25"/>
      <c r="Z6" s="25"/>
    </row>
    <row r="7" spans="1:26" s="3" customFormat="1" ht="45" customHeight="1" x14ac:dyDescent="0.25">
      <c r="A7" s="123">
        <v>5</v>
      </c>
      <c r="B7" s="103" t="s">
        <v>287</v>
      </c>
      <c r="C7" s="132" t="s">
        <v>297</v>
      </c>
      <c r="D7" s="104" t="s">
        <v>306</v>
      </c>
      <c r="E7" s="111" t="s">
        <v>312</v>
      </c>
      <c r="F7" s="111" t="s">
        <v>322</v>
      </c>
      <c r="G7" s="104" t="s">
        <v>332</v>
      </c>
      <c r="H7" s="104" t="s">
        <v>342</v>
      </c>
      <c r="I7" s="104" t="s">
        <v>352</v>
      </c>
      <c r="J7" s="104" t="s">
        <v>361</v>
      </c>
      <c r="K7" s="112" t="s">
        <v>371</v>
      </c>
      <c r="L7" s="117" t="s">
        <v>381</v>
      </c>
      <c r="M7"/>
      <c r="N7"/>
      <c r="O7"/>
      <c r="P7"/>
      <c r="Q7"/>
      <c r="R7"/>
      <c r="S7"/>
      <c r="T7"/>
      <c r="U7"/>
      <c r="V7"/>
      <c r="W7"/>
      <c r="X7"/>
      <c r="Y7" s="25"/>
      <c r="Z7" s="25"/>
    </row>
    <row r="8" spans="1:26" s="3" customFormat="1" ht="45" customHeight="1" x14ac:dyDescent="0.25">
      <c r="A8" s="123">
        <v>6</v>
      </c>
      <c r="B8" s="103" t="s">
        <v>288</v>
      </c>
      <c r="C8" s="132" t="s">
        <v>298</v>
      </c>
      <c r="D8" s="104" t="s">
        <v>190</v>
      </c>
      <c r="E8" s="104" t="s">
        <v>313</v>
      </c>
      <c r="F8" s="104" t="s">
        <v>323</v>
      </c>
      <c r="G8" s="104" t="s">
        <v>333</v>
      </c>
      <c r="H8" s="104" t="s">
        <v>343</v>
      </c>
      <c r="I8" s="104" t="s">
        <v>353</v>
      </c>
      <c r="J8" s="104" t="s">
        <v>362</v>
      </c>
      <c r="K8" s="104" t="s">
        <v>372</v>
      </c>
      <c r="L8" s="105" t="s">
        <v>382</v>
      </c>
      <c r="M8"/>
      <c r="N8"/>
      <c r="O8"/>
      <c r="P8"/>
      <c r="Q8"/>
      <c r="R8"/>
      <c r="S8"/>
      <c r="T8"/>
      <c r="U8"/>
      <c r="V8"/>
      <c r="W8"/>
      <c r="X8"/>
      <c r="Y8" s="25"/>
      <c r="Z8" s="25"/>
    </row>
    <row r="9" spans="1:26" s="3" customFormat="1" ht="45" customHeight="1" x14ac:dyDescent="0.25">
      <c r="A9" s="123">
        <v>7</v>
      </c>
      <c r="B9" s="103" t="s">
        <v>289</v>
      </c>
      <c r="C9" s="132" t="s">
        <v>299</v>
      </c>
      <c r="D9" s="104" t="s">
        <v>307</v>
      </c>
      <c r="E9" s="104" t="s">
        <v>314</v>
      </c>
      <c r="F9" s="104" t="s">
        <v>324</v>
      </c>
      <c r="G9" s="104" t="s">
        <v>334</v>
      </c>
      <c r="H9" s="104" t="s">
        <v>344</v>
      </c>
      <c r="I9" s="104" t="s">
        <v>354</v>
      </c>
      <c r="J9" s="104" t="s">
        <v>363</v>
      </c>
      <c r="K9" s="104" t="s">
        <v>373</v>
      </c>
      <c r="L9" s="105" t="s">
        <v>383</v>
      </c>
      <c r="M9"/>
      <c r="N9"/>
      <c r="O9"/>
      <c r="P9"/>
      <c r="Q9"/>
      <c r="R9"/>
      <c r="S9"/>
      <c r="T9"/>
      <c r="U9"/>
      <c r="V9"/>
      <c r="W9"/>
      <c r="X9"/>
      <c r="Y9" s="25"/>
      <c r="Z9" s="25"/>
    </row>
    <row r="10" spans="1:26" s="3" customFormat="1" ht="45" customHeight="1" x14ac:dyDescent="0.25">
      <c r="A10" s="123">
        <v>8</v>
      </c>
      <c r="B10" s="103" t="s">
        <v>290</v>
      </c>
      <c r="C10" s="132" t="s">
        <v>300</v>
      </c>
      <c r="D10" s="104" t="s">
        <v>301</v>
      </c>
      <c r="E10" s="104" t="s">
        <v>315</v>
      </c>
      <c r="F10" s="104" t="s">
        <v>325</v>
      </c>
      <c r="G10" s="104" t="s">
        <v>335</v>
      </c>
      <c r="H10" s="104" t="s">
        <v>345</v>
      </c>
      <c r="I10" s="104" t="s">
        <v>355</v>
      </c>
      <c r="J10" s="104" t="s">
        <v>364</v>
      </c>
      <c r="K10" s="104" t="s">
        <v>374</v>
      </c>
      <c r="L10" s="105" t="s">
        <v>384</v>
      </c>
      <c r="M10"/>
      <c r="N10"/>
      <c r="O10"/>
      <c r="P10"/>
      <c r="Q10"/>
      <c r="R10"/>
      <c r="S10"/>
      <c r="T10"/>
      <c r="U10"/>
      <c r="V10"/>
      <c r="W10"/>
      <c r="X10"/>
      <c r="Y10" s="25"/>
      <c r="Z10" s="25"/>
    </row>
    <row r="11" spans="1:26" s="3" customFormat="1" ht="45" customHeight="1" x14ac:dyDescent="0.25">
      <c r="A11" s="123">
        <v>9</v>
      </c>
      <c r="B11" s="103" t="s">
        <v>291</v>
      </c>
      <c r="C11" s="132" t="s">
        <v>301</v>
      </c>
      <c r="D11" s="104" t="s">
        <v>189</v>
      </c>
      <c r="E11" s="104" t="s">
        <v>316</v>
      </c>
      <c r="F11" s="104" t="s">
        <v>326</v>
      </c>
      <c r="G11" s="104" t="s">
        <v>336</v>
      </c>
      <c r="H11" s="104" t="s">
        <v>346</v>
      </c>
      <c r="I11" s="104" t="s">
        <v>356</v>
      </c>
      <c r="J11" s="104" t="s">
        <v>365</v>
      </c>
      <c r="K11" s="104" t="s">
        <v>375</v>
      </c>
      <c r="L11" s="105" t="s">
        <v>385</v>
      </c>
      <c r="M11"/>
      <c r="N11"/>
      <c r="O11"/>
      <c r="P11"/>
      <c r="Q11"/>
      <c r="R11"/>
      <c r="S11"/>
      <c r="T11"/>
      <c r="U11"/>
      <c r="V11"/>
      <c r="W11"/>
      <c r="X11"/>
      <c r="Y11" s="25"/>
      <c r="Z11" s="25"/>
    </row>
    <row r="12" spans="1:26" s="3" customFormat="1" ht="45" customHeight="1" thickBot="1" x14ac:dyDescent="0.3">
      <c r="A12" s="124">
        <v>10</v>
      </c>
      <c r="B12" s="106" t="s">
        <v>292</v>
      </c>
      <c r="C12" s="135" t="s">
        <v>302</v>
      </c>
      <c r="D12" s="107" t="s">
        <v>308</v>
      </c>
      <c r="E12" s="107" t="s">
        <v>317</v>
      </c>
      <c r="F12" s="107" t="s">
        <v>327</v>
      </c>
      <c r="G12" s="107" t="s">
        <v>337</v>
      </c>
      <c r="H12" s="107" t="s">
        <v>347</v>
      </c>
      <c r="I12" s="107" t="s">
        <v>357</v>
      </c>
      <c r="J12" s="107" t="s">
        <v>366</v>
      </c>
      <c r="K12" s="107" t="s">
        <v>376</v>
      </c>
      <c r="L12" s="108" t="s">
        <v>386</v>
      </c>
      <c r="M12"/>
      <c r="N12"/>
      <c r="O12"/>
      <c r="P12"/>
      <c r="Q12"/>
      <c r="R12"/>
      <c r="S12"/>
      <c r="T12"/>
      <c r="U12"/>
      <c r="V12"/>
      <c r="W12"/>
      <c r="X12"/>
      <c r="Y12" s="25"/>
      <c r="Z12" s="25"/>
    </row>
    <row r="13" spans="1:26" x14ac:dyDescent="0.25">
      <c r="A13" s="163" t="s">
        <v>40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</row>
    <row r="14" spans="1:26" x14ac:dyDescent="0.25">
      <c r="A14" s="114"/>
    </row>
    <row r="15" spans="1:26" x14ac:dyDescent="0.25">
      <c r="B15" s="8"/>
      <c r="C15" s="8"/>
      <c r="D15" s="8"/>
      <c r="E15" s="8"/>
      <c r="F15" s="8"/>
      <c r="G15" s="8"/>
      <c r="H15" s="8"/>
      <c r="K15" s="8"/>
      <c r="L15" s="8"/>
    </row>
    <row r="16" spans="1:26" x14ac:dyDescent="0.25">
      <c r="B16" s="8"/>
      <c r="C16" s="8"/>
      <c r="D16" s="8"/>
      <c r="E16" s="8"/>
      <c r="F16" s="8"/>
      <c r="G16" s="8"/>
      <c r="H16" s="8"/>
      <c r="K16" s="8"/>
      <c r="L16" s="8"/>
    </row>
    <row r="17" spans="2:12" x14ac:dyDescent="0.25">
      <c r="B17" s="8"/>
      <c r="C17" s="8"/>
      <c r="D17" s="8"/>
      <c r="E17" s="8"/>
      <c r="F17" s="8"/>
      <c r="G17" s="8"/>
      <c r="H17" s="8"/>
      <c r="K17" s="8"/>
      <c r="L17" s="8"/>
    </row>
    <row r="18" spans="2:12" x14ac:dyDescent="0.25">
      <c r="B18" s="8"/>
      <c r="C18" s="8"/>
      <c r="D18" s="8"/>
      <c r="E18" s="8"/>
      <c r="F18" s="8"/>
      <c r="G18" s="8"/>
      <c r="H18" s="8"/>
      <c r="K18" s="8"/>
      <c r="L18" s="8"/>
    </row>
    <row r="19" spans="2:12" x14ac:dyDescent="0.25">
      <c r="B19" s="8"/>
      <c r="C19" s="8"/>
      <c r="D19" s="8"/>
      <c r="E19" s="8"/>
      <c r="F19" s="8"/>
      <c r="G19" s="8"/>
      <c r="H19" s="8"/>
      <c r="K19" s="8"/>
      <c r="L19" s="8"/>
    </row>
    <row r="20" spans="2:12" x14ac:dyDescent="0.25">
      <c r="B20" s="8"/>
      <c r="C20" s="8"/>
      <c r="D20" s="8"/>
      <c r="E20" s="8"/>
      <c r="F20" s="8"/>
      <c r="G20" s="8"/>
      <c r="H20" s="8"/>
      <c r="K20" s="8"/>
      <c r="L20" s="8"/>
    </row>
    <row r="21" spans="2:12" x14ac:dyDescent="0.25">
      <c r="B21" s="8"/>
      <c r="C21" s="8"/>
      <c r="D21" s="8"/>
      <c r="E21" s="8"/>
      <c r="F21" s="8"/>
      <c r="G21" s="8"/>
      <c r="H21" s="8"/>
      <c r="K21" s="8"/>
      <c r="L21" s="8"/>
    </row>
    <row r="22" spans="2:12" x14ac:dyDescent="0.25">
      <c r="B22" s="8"/>
      <c r="C22" s="8"/>
      <c r="D22" s="8"/>
      <c r="E22" s="8"/>
      <c r="F22" s="8"/>
      <c r="G22" s="8"/>
      <c r="H22" s="8"/>
      <c r="K22" s="8"/>
      <c r="L22" s="8"/>
    </row>
    <row r="23" spans="2:12" x14ac:dyDescent="0.25">
      <c r="B23" s="8"/>
      <c r="C23" s="8"/>
      <c r="D23" s="8"/>
      <c r="E23" s="8"/>
      <c r="F23" s="8"/>
      <c r="G23" s="8"/>
      <c r="H23" s="8"/>
      <c r="K23" s="8"/>
      <c r="L23" s="8"/>
    </row>
    <row r="24" spans="2:12" x14ac:dyDescent="0.25">
      <c r="B24" s="8"/>
      <c r="C24" s="8"/>
      <c r="D24" s="8"/>
      <c r="E24" s="8"/>
      <c r="F24" s="8"/>
      <c r="G24" s="8"/>
      <c r="H24" s="8"/>
      <c r="K24" s="8"/>
      <c r="L24" s="8"/>
    </row>
    <row r="27" spans="2:12" ht="33" customHeight="1" x14ac:dyDescent="0.25"/>
  </sheetData>
  <mergeCells count="2">
    <mergeCell ref="A1:L1"/>
    <mergeCell ref="A13:L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</vt:lpstr>
      <vt:lpstr>Fig 1</vt:lpstr>
      <vt:lpstr>Fig 2</vt:lpstr>
      <vt:lpstr>Fig 3</vt:lpstr>
      <vt:lpstr>Table 1</vt:lpstr>
      <vt:lpstr>Table 2</vt:lpstr>
      <vt:lpstr>Table 3</vt:lpstr>
      <vt:lpstr>Table 4</vt:lpstr>
      <vt:lpstr>Table 5</vt:lpstr>
      <vt:lpstr>Fig 4</vt:lpstr>
      <vt:lpstr>Fig 5</vt:lpstr>
      <vt:lpstr>Fig 6</vt:lpstr>
      <vt:lpstr>Fig 7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Lynne</dc:creator>
  <cp:lastModifiedBy>Huard, Christopher J</cp:lastModifiedBy>
  <cp:lastPrinted>2020-01-13T19:38:11Z</cp:lastPrinted>
  <dcterms:created xsi:type="dcterms:W3CDTF">2017-10-05T21:26:11Z</dcterms:created>
  <dcterms:modified xsi:type="dcterms:W3CDTF">2023-09-20T16:35:43Z</dcterms:modified>
</cp:coreProperties>
</file>