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 tabRatio="896"/>
  </bookViews>
  <sheets>
    <sheet name="Table1" sheetId="4" r:id="rId1"/>
    <sheet name="Table2" sheetId="8" r:id="rId2"/>
    <sheet name="Table3" sheetId="5" r:id="rId3"/>
    <sheet name="Table4" sheetId="9" r:id="rId4"/>
    <sheet name="Table5" sheetId="6" r:id="rId5"/>
    <sheet name="Table6" sheetId="10" r:id="rId6"/>
    <sheet name="Table7" sheetId="11" r:id="rId7"/>
    <sheet name="Table8" sheetId="12" r:id="rId8"/>
    <sheet name="Table9" sheetId="13" r:id="rId9"/>
    <sheet name="Table10" sheetId="14" r:id="rId10"/>
    <sheet name="Table11" sheetId="15" r:id="rId11"/>
    <sheet name="Table12" sheetId="16" r:id="rId12"/>
    <sheet name="Table13" sheetId="17" r:id="rId13"/>
    <sheet name="Table14" sheetId="18" r:id="rId14"/>
    <sheet name="ReferenceTableA" sheetId="19" r:id="rId15"/>
    <sheet name="ReferenceTableB" sheetId="20" r:id="rId16"/>
    <sheet name="ReferenceTableC" sheetId="21" r:id="rId17"/>
    <sheet name="ReferenceTableD" sheetId="22" r:id="rId18"/>
  </sheets>
  <definedNames>
    <definedName name="_xlnm._FilterDatabase" localSheetId="11" hidden="1">Table12!$A$3:$D$19</definedName>
    <definedName name="_xlnm.Print_Area" localSheetId="13">Table14!$A$1:$L$40</definedName>
    <definedName name="TABLE2">ReferenceTableA!$A$3:$G$25</definedName>
    <definedName name="TABLE3">#REF!</definedName>
    <definedName name="TABLE4">ReferenceTableB!$A$3:$C$76</definedName>
    <definedName name="TABLE5">#REF!</definedName>
  </definedNames>
  <calcPr calcId="145621"/>
</workbook>
</file>

<file path=xl/calcChain.xml><?xml version="1.0" encoding="utf-8"?>
<calcChain xmlns="http://schemas.openxmlformats.org/spreadsheetml/2006/main">
  <c r="D9" i="22" l="1"/>
  <c r="B9" i="22"/>
  <c r="F5" i="22" l="1"/>
  <c r="C6" i="5" l="1"/>
  <c r="C13" i="15" l="1"/>
  <c r="C12" i="15"/>
  <c r="C11" i="15"/>
  <c r="C10" i="15"/>
  <c r="C9" i="15"/>
  <c r="C8" i="15"/>
  <c r="C7" i="15"/>
  <c r="C6" i="15"/>
  <c r="C5" i="15"/>
  <c r="E13" i="15"/>
  <c r="E12" i="15"/>
  <c r="E11" i="15"/>
  <c r="E10" i="15"/>
  <c r="E9" i="15"/>
  <c r="E8" i="15"/>
  <c r="E7" i="15"/>
  <c r="E6" i="15"/>
  <c r="E5" i="15"/>
  <c r="E29" i="4" l="1"/>
  <c r="D29" i="4"/>
  <c r="C29" i="4"/>
  <c r="B29" i="4"/>
  <c r="C6" i="21" l="1"/>
  <c r="D6" i="21"/>
  <c r="C9" i="21"/>
  <c r="E9" i="21" s="1"/>
  <c r="C12" i="21"/>
  <c r="E12" i="21" s="1"/>
  <c r="C18" i="21"/>
  <c r="D18" i="21"/>
  <c r="C20" i="21"/>
  <c r="D20" i="21"/>
  <c r="C36" i="21"/>
  <c r="D36" i="21"/>
  <c r="C39" i="21"/>
  <c r="D39" i="21"/>
  <c r="C41" i="21"/>
  <c r="D41" i="21"/>
  <c r="C49" i="21"/>
  <c r="D49" i="21"/>
  <c r="C58" i="21"/>
  <c r="D58" i="21"/>
  <c r="C60" i="21"/>
  <c r="D60" i="21"/>
  <c r="C68" i="21"/>
  <c r="D68" i="21"/>
  <c r="C71" i="21"/>
  <c r="D71" i="21"/>
  <c r="C99" i="21"/>
  <c r="D99" i="21"/>
  <c r="C109" i="21"/>
  <c r="D109" i="21"/>
  <c r="C113" i="21"/>
  <c r="D113" i="21"/>
  <c r="C116" i="21"/>
  <c r="D116" i="21"/>
  <c r="C120" i="21"/>
  <c r="D120" i="21"/>
  <c r="C128" i="21"/>
  <c r="D128" i="21"/>
  <c r="C130" i="21"/>
  <c r="D130" i="21"/>
  <c r="C140" i="21"/>
  <c r="D140" i="21"/>
  <c r="C142" i="21"/>
  <c r="D142" i="21"/>
  <c r="C148" i="21"/>
  <c r="D148" i="21"/>
  <c r="C152" i="21"/>
  <c r="D152" i="21"/>
  <c r="C155" i="21"/>
  <c r="D155" i="21"/>
  <c r="C158" i="21"/>
  <c r="D158" i="21"/>
  <c r="C160" i="21"/>
  <c r="D160" i="21"/>
  <c r="C164" i="21"/>
  <c r="D164" i="21"/>
  <c r="C176" i="21"/>
  <c r="D176" i="21"/>
  <c r="C180" i="21"/>
  <c r="D180" i="21"/>
  <c r="C191" i="21"/>
  <c r="D191" i="21"/>
  <c r="C196" i="21"/>
  <c r="E196" i="21" s="1"/>
  <c r="D196" i="21"/>
  <c r="C206" i="21"/>
  <c r="D206" i="21"/>
  <c r="C208" i="21"/>
  <c r="D208" i="21"/>
  <c r="C211" i="21"/>
  <c r="D211" i="21"/>
  <c r="C216" i="21"/>
  <c r="D216" i="21"/>
  <c r="C221" i="21"/>
  <c r="D221" i="21"/>
  <c r="C230" i="21"/>
  <c r="D230" i="21"/>
  <c r="C236" i="21"/>
  <c r="D236" i="21"/>
  <c r="E236" i="21" s="1"/>
  <c r="C238" i="21"/>
  <c r="D238" i="21"/>
  <c r="C241" i="21"/>
  <c r="D241" i="21"/>
  <c r="C260" i="21"/>
  <c r="E260" i="21" s="1"/>
  <c r="D260" i="21"/>
  <c r="C265" i="21"/>
  <c r="D265" i="21"/>
  <c r="C271" i="21"/>
  <c r="D271" i="21"/>
  <c r="C278" i="21"/>
  <c r="D278" i="21"/>
  <c r="C295" i="21"/>
  <c r="E295" i="21" s="1"/>
  <c r="D295" i="21"/>
  <c r="C305" i="21"/>
  <c r="D305" i="21"/>
  <c r="C307" i="21"/>
  <c r="D307" i="21"/>
  <c r="C312" i="21"/>
  <c r="D312" i="21"/>
  <c r="C318" i="21"/>
  <c r="D318" i="21"/>
  <c r="C324" i="21"/>
  <c r="D324" i="21"/>
  <c r="C327" i="21"/>
  <c r="D327" i="21"/>
  <c r="C343" i="21"/>
  <c r="D343" i="21"/>
  <c r="C346" i="21"/>
  <c r="D346" i="21"/>
  <c r="C359" i="21"/>
  <c r="D359" i="21"/>
  <c r="C362" i="21"/>
  <c r="D362" i="21"/>
  <c r="C369" i="21"/>
  <c r="D369" i="21"/>
  <c r="C372" i="21"/>
  <c r="D372" i="21"/>
  <c r="C376" i="21"/>
  <c r="D376" i="21"/>
  <c r="C388" i="21"/>
  <c r="D388" i="21"/>
  <c r="C401" i="21"/>
  <c r="D401" i="21"/>
  <c r="C405" i="21"/>
  <c r="D405" i="21"/>
  <c r="C408" i="21"/>
  <c r="D408" i="21"/>
  <c r="C411" i="21"/>
  <c r="D411" i="21"/>
  <c r="C415" i="21"/>
  <c r="D415" i="21"/>
  <c r="C431" i="21"/>
  <c r="D431" i="21"/>
  <c r="C434" i="21"/>
  <c r="D434" i="21"/>
  <c r="C452" i="21"/>
  <c r="D452" i="21"/>
  <c r="C481" i="21"/>
  <c r="D481" i="21"/>
  <c r="E481" i="21"/>
  <c r="C489" i="21"/>
  <c r="D489" i="21"/>
  <c r="C491" i="21"/>
  <c r="D491" i="21"/>
  <c r="C501" i="21"/>
  <c r="D501" i="21"/>
  <c r="C508" i="21"/>
  <c r="D508" i="21"/>
  <c r="E5" i="16"/>
  <c r="E6" i="16"/>
  <c r="E7" i="16"/>
  <c r="E8" i="16"/>
  <c r="E9" i="16"/>
  <c r="E11" i="16"/>
  <c r="E12" i="16"/>
  <c r="E15" i="16"/>
  <c r="E16" i="16"/>
  <c r="E14" i="16"/>
  <c r="B10" i="6"/>
  <c r="B14" i="6"/>
  <c r="B21" i="6"/>
  <c r="B28" i="6"/>
  <c r="C5" i="5"/>
  <c r="C7" i="5"/>
  <c r="C8" i="5"/>
  <c r="C9" i="5"/>
  <c r="C11" i="5"/>
  <c r="C12" i="5"/>
  <c r="C14" i="5"/>
  <c r="C15" i="5"/>
  <c r="C16" i="5"/>
  <c r="C17" i="5"/>
  <c r="C18" i="5"/>
  <c r="C20" i="5"/>
  <c r="C21" i="5"/>
  <c r="C22" i="5"/>
  <c r="C23" i="5"/>
  <c r="C24" i="5"/>
  <c r="E230" i="21" l="1"/>
  <c r="E155" i="21"/>
  <c r="E39" i="21"/>
  <c r="E278" i="21"/>
  <c r="E241" i="21"/>
  <c r="E152" i="21"/>
  <c r="E58" i="21"/>
  <c r="E6" i="21"/>
  <c r="E501" i="21"/>
  <c r="E489" i="21"/>
  <c r="E452" i="21"/>
  <c r="E411" i="21"/>
  <c r="E388" i="21"/>
  <c r="E327" i="21"/>
  <c r="E140" i="21"/>
  <c r="E71" i="21"/>
  <c r="E369" i="21"/>
  <c r="E343" i="21"/>
  <c r="E312" i="21"/>
  <c r="E164" i="21"/>
  <c r="E120" i="21"/>
  <c r="E99" i="21"/>
  <c r="E346" i="21"/>
  <c r="E415" i="21"/>
  <c r="E408" i="21"/>
  <c r="E401" i="21"/>
  <c r="E211" i="21"/>
  <c r="E206" i="21"/>
  <c r="E191" i="21"/>
  <c r="E305" i="21"/>
  <c r="E158" i="21"/>
  <c r="E109" i="21"/>
  <c r="E18" i="21"/>
  <c r="E508" i="21"/>
  <c r="E434" i="21"/>
  <c r="E372" i="21"/>
  <c r="E362" i="21"/>
  <c r="E324" i="21"/>
  <c r="E271" i="21"/>
  <c r="E221" i="21"/>
  <c r="E180" i="21"/>
  <c r="E148" i="21"/>
  <c r="E128" i="21"/>
  <c r="E116" i="21"/>
  <c r="E68" i="21"/>
  <c r="E41" i="21"/>
  <c r="E36" i="21"/>
  <c r="E376" i="21"/>
  <c r="E318" i="21"/>
  <c r="E265" i="21"/>
  <c r="E216" i="21"/>
  <c r="E176" i="21"/>
  <c r="E130" i="21"/>
  <c r="E49" i="21"/>
  <c r="E431" i="21"/>
  <c r="E405" i="21"/>
  <c r="E359" i="21"/>
  <c r="E113" i="21"/>
</calcChain>
</file>

<file path=xl/sharedStrings.xml><?xml version="1.0" encoding="utf-8"?>
<sst xmlns="http://schemas.openxmlformats.org/spreadsheetml/2006/main" count="1476" uniqueCount="831">
  <si>
    <t>n/a</t>
  </si>
  <si>
    <t>Total</t>
  </si>
  <si>
    <t>Other, Uknown, Missing</t>
  </si>
  <si>
    <t>Hispanic</t>
  </si>
  <si>
    <t>Asian</t>
  </si>
  <si>
    <t>American Indian</t>
  </si>
  <si>
    <t>Black/African American</t>
  </si>
  <si>
    <t>White</t>
  </si>
  <si>
    <t>Race/Ethnicity</t>
  </si>
  <si>
    <t>Male</t>
  </si>
  <si>
    <t>Female</t>
  </si>
  <si>
    <t>Sex</t>
  </si>
  <si>
    <t>65 and older</t>
  </si>
  <si>
    <t>26 to 64</t>
  </si>
  <si>
    <t>18 to 25</t>
  </si>
  <si>
    <t>5 to 17</t>
  </si>
  <si>
    <t>Less than 5</t>
  </si>
  <si>
    <t>Age</t>
  </si>
  <si>
    <t>Age-adjusted Death Rate</t>
  </si>
  <si>
    <t xml:space="preserve">Crude Death Rate </t>
  </si>
  <si>
    <t>Percent of Deaths</t>
  </si>
  <si>
    <t xml:space="preserve">Total Number of Deaths </t>
  </si>
  <si>
    <t>Demographics</t>
  </si>
  <si>
    <t>Hispanics</t>
  </si>
  <si>
    <t>Asians</t>
  </si>
  <si>
    <t>NH American Indians</t>
  </si>
  <si>
    <t>NH Blacks</t>
  </si>
  <si>
    <t>NH Whites</t>
  </si>
  <si>
    <t>65+</t>
  </si>
  <si>
    <t>Less than five</t>
  </si>
  <si>
    <t>Age-adj. Rate</t>
  </si>
  <si>
    <t>Crude Rate</t>
  </si>
  <si>
    <t>Percent</t>
  </si>
  <si>
    <t>Heart Disease Deaths</t>
  </si>
  <si>
    <t>Demographic Characteristics</t>
  </si>
  <si>
    <t>Table 3: Total number of heart disease deaths and age-adjusted rates per 100,000 by demographic characteristics, 2015, Wisconsin</t>
  </si>
  <si>
    <t>M</t>
  </si>
  <si>
    <t>F</t>
  </si>
  <si>
    <t>Source: Office of Health Informatics, Division of Public Health, Department of Health Services.</t>
  </si>
  <si>
    <t>Western</t>
  </si>
  <si>
    <t>Southern</t>
  </si>
  <si>
    <t>Southeastern</t>
  </si>
  <si>
    <t>Northern</t>
  </si>
  <si>
    <t>Northeastern</t>
  </si>
  <si>
    <t>Crude Death Rate per 100,000</t>
  </si>
  <si>
    <t>DHS Region</t>
  </si>
  <si>
    <t>[↓]= at least a 10% decrease in numbers, [↑]= at least a 10% increase in numbers</t>
  </si>
  <si>
    <t>Influenza</t>
  </si>
  <si>
    <t xml:space="preserve">(&lt;5) </t>
  </si>
  <si>
    <t>Suicide</t>
  </si>
  <si>
    <t>Parkinson’s</t>
  </si>
  <si>
    <t>Septicemia</t>
  </si>
  <si>
    <t>Nephritis</t>
  </si>
  <si>
    <t>Aneurysm Aorta</t>
  </si>
  <si>
    <t>Pneumonia/</t>
  </si>
  <si>
    <t>Pregnancy-Related</t>
  </si>
  <si>
    <t>Respiratory Distress</t>
  </si>
  <si>
    <t>↓</t>
  </si>
  <si>
    <t>Cerebro-Vascular</t>
  </si>
  <si>
    <t>Chronic Liver Disease</t>
  </si>
  <si>
    <t>Perinatal</t>
  </si>
  <si>
    <t>Circulatory</t>
  </si>
  <si>
    <t>Malformations</t>
  </si>
  <si>
    <t>Enterocolities</t>
  </si>
  <si>
    <t>↑</t>
  </si>
  <si>
    <t>Chronic Lower Respiratory</t>
  </si>
  <si>
    <t>Congenital</t>
  </si>
  <si>
    <t>Pneumonities/Asp.</t>
  </si>
  <si>
    <t>Necrotizing</t>
  </si>
  <si>
    <t>Diabetes</t>
  </si>
  <si>
    <t>Stroke</t>
  </si>
  <si>
    <t>In Situ Neoplasms</t>
  </si>
  <si>
    <t>Bacterial Sepsis</t>
  </si>
  <si>
    <t>Disease</t>
  </si>
  <si>
    <t>Liver Disease</t>
  </si>
  <si>
    <t>Alzheimer’s (2,085)</t>
  </si>
  <si>
    <t>Unintentional Injury</t>
  </si>
  <si>
    <t>Chronic Liver</t>
  </si>
  <si>
    <t>Chronic</t>
  </si>
  <si>
    <t>Heart Disease</t>
  </si>
  <si>
    <t>SIDS</t>
  </si>
  <si>
    <t xml:space="preserve">Alzheimer’s </t>
  </si>
  <si>
    <t>Homicide</t>
  </si>
  <si>
    <t>Cancer</t>
  </si>
  <si>
    <t>Heart Disease (161)</t>
  </si>
  <si>
    <t>Placenta/Cord/  Membrane</t>
  </si>
  <si>
    <t>Gestation/Low Birth Weight</t>
  </si>
  <si>
    <t xml:space="preserve">Heart Disease (11,471) </t>
  </si>
  <si>
    <t>Short</t>
  </si>
  <si>
    <t xml:space="preserve">older </t>
  </si>
  <si>
    <t xml:space="preserve">under 1 </t>
  </si>
  <si>
    <t xml:space="preserve">All ages </t>
  </si>
  <si>
    <t>65 and</t>
  </si>
  <si>
    <t xml:space="preserve">55 to 64 </t>
  </si>
  <si>
    <t xml:space="preserve">45 to 54 </t>
  </si>
  <si>
    <t xml:space="preserve">35 to 44 </t>
  </si>
  <si>
    <t xml:space="preserve">25 to 34 </t>
  </si>
  <si>
    <t xml:space="preserve">15 to 24 </t>
  </si>
  <si>
    <t xml:space="preserve">5 to 14 </t>
  </si>
  <si>
    <t xml:space="preserve">1 to 4 </t>
  </si>
  <si>
    <t>Infants</t>
  </si>
  <si>
    <t>Leading causes of death are highlighted in different colors to demonstrate changes over age groups in population.</t>
  </si>
  <si>
    <t>Grand Total</t>
  </si>
  <si>
    <t>Other types</t>
  </si>
  <si>
    <t>Rhumatic heart disease</t>
  </si>
  <si>
    <t>Pulmonary heart</t>
  </si>
  <si>
    <t>Hypertensive heart/renal</t>
  </si>
  <si>
    <t>Ischemic heart</t>
  </si>
  <si>
    <t>%</t>
  </si>
  <si>
    <t>N</t>
  </si>
  <si>
    <t>Types of Heart Disease</t>
  </si>
  <si>
    <t>Table 4: Total number of heart disease deaths and percent distribution by heart disease type and ses, 2015, Wisconsin</t>
  </si>
  <si>
    <t>Small intestine</t>
  </si>
  <si>
    <t>Stomach</t>
  </si>
  <si>
    <t>Oral cancers</t>
  </si>
  <si>
    <t>Melanoma/Skin</t>
  </si>
  <si>
    <t>Brain and nerves</t>
  </si>
  <si>
    <t>Oesophagus</t>
  </si>
  <si>
    <t>Liver</t>
  </si>
  <si>
    <t>Female genitalia</t>
  </si>
  <si>
    <t>Prostate</t>
  </si>
  <si>
    <t>Breast</t>
  </si>
  <si>
    <t>Colon/Rectum/Anal</t>
  </si>
  <si>
    <t>Gall Bladder/Pancreas</t>
  </si>
  <si>
    <t>Lymphoid and Blood</t>
  </si>
  <si>
    <t>Lung/Trachea</t>
  </si>
  <si>
    <t>All cancer deaths</t>
  </si>
  <si>
    <t>Cancer Types</t>
  </si>
  <si>
    <t>&lt;5</t>
  </si>
  <si>
    <t>Lower extremities</t>
  </si>
  <si>
    <t>Upper extremities</t>
  </si>
  <si>
    <t>Thorax</t>
  </si>
  <si>
    <t>Head/Neck</t>
  </si>
  <si>
    <t>Table 8: Total number of unintentional injury deaths, 2005-2015, Wisconsin</t>
  </si>
  <si>
    <t>Abdomen/Spine
/Pelvis</t>
  </si>
  <si>
    <t>#</t>
  </si>
  <si>
    <t>Injury Location</t>
  </si>
  <si>
    <t>Table 10: Total number of drug overdose deaths and age-adjusted rates per 100,000 by demographic characteristics, 2015, Wisconsin</t>
  </si>
  <si>
    <t>Unknown</t>
  </si>
  <si>
    <t>Narcotics unspecified</t>
  </si>
  <si>
    <t>Psychostimulants only</t>
  </si>
  <si>
    <t>Cocain only</t>
  </si>
  <si>
    <t>Benzodiazepines only</t>
  </si>
  <si>
    <t>Heroin only</t>
  </si>
  <si>
    <t>RX Opioid only</t>
  </si>
  <si>
    <t>Drug Type</t>
  </si>
  <si>
    <t>Table 11: Total number of drug overdose deaths by drug type and sex, 2015, Wisconsin</t>
  </si>
  <si>
    <t>Race</t>
  </si>
  <si>
    <t>Table 12. Total number and percent of autopsies performed by demographic characteristics, 2015, Wisconsin</t>
  </si>
  <si>
    <t>By injury intent</t>
  </si>
  <si>
    <t>Unintentional injury</t>
  </si>
  <si>
    <t>Heart disease</t>
  </si>
  <si>
    <t>Autopsy</t>
  </si>
  <si>
    <t>No Autopsy</t>
  </si>
  <si>
    <t>Widowed</t>
  </si>
  <si>
    <t>Divorced</t>
  </si>
  <si>
    <t>Married</t>
  </si>
  <si>
    <t>Single</t>
  </si>
  <si>
    <t>Marital status</t>
  </si>
  <si>
    <t>Graduate school</t>
  </si>
  <si>
    <t>College/undergraduate</t>
  </si>
  <si>
    <t>High school or less</t>
  </si>
  <si>
    <t>Education</t>
  </si>
  <si>
    <t>Other</t>
  </si>
  <si>
    <t>Black</t>
  </si>
  <si>
    <t>Males</t>
  </si>
  <si>
    <t>25 to 64</t>
  </si>
  <si>
    <t>number</t>
  </si>
  <si>
    <t>percent</t>
  </si>
  <si>
    <t>Entombment</t>
  </si>
  <si>
    <t>Donation</t>
  </si>
  <si>
    <t>Cremation</t>
  </si>
  <si>
    <t>Burial</t>
  </si>
  <si>
    <t>Characteristic</t>
  </si>
  <si>
    <t>Table 14. Deaths by disposition of body and decedent characteristics, 2015. Wisconsin.</t>
  </si>
  <si>
    <t>95+</t>
  </si>
  <si>
    <t>90-94</t>
  </si>
  <si>
    <t>85-89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</si>
  <si>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</si>
  <si>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</si>
  <si>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</si>
  <si>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</si>
  <si>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</si>
  <si>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</si>
  <si>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</si>
  <si>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</si>
  <si>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</si>
  <si>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</si>
  <si>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</si>
  <si>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</si>
  <si>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</si>
  <si>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18-19</t>
  </si>
  <si>
    <t>15-17</t>
  </si>
  <si>
    <t>10-14</t>
  </si>
  <si>
    <t>5-9</t>
  </si>
  <si>
    <t>0-4</t>
  </si>
  <si>
    <t>All Ages</t>
  </si>
  <si>
    <t>Female Death Rate per 100,000</t>
  </si>
  <si>
    <t>Female Number of Deaths</t>
  </si>
  <si>
    <t>Male Death Rate over 100,000</t>
  </si>
  <si>
    <t>Male Number of Deaths</t>
  </si>
  <si>
    <t>Total Death Rate</t>
  </si>
  <si>
    <t>Total Number of Deaths</t>
  </si>
  <si>
    <t>Age Group</t>
  </si>
  <si>
    <t>Reference Table A: Deaths and Death Rates by Age and Sex, Wisconsin, 2015</t>
  </si>
  <si>
    <t>STATE TOTAL</t>
  </si>
  <si>
    <t>WOOD</t>
  </si>
  <si>
    <t>WINNEBAGO</t>
  </si>
  <si>
    <t>WAUSHARA</t>
  </si>
  <si>
    <t>WAUPACA</t>
  </si>
  <si>
    <t>WAUKESHA</t>
  </si>
  <si>
    <t>WASHINGTON</t>
  </si>
  <si>
    <t>WASHBURN</t>
  </si>
  <si>
    <t>WALWORTH</t>
  </si>
  <si>
    <t>VILAS</t>
  </si>
  <si>
    <t>VERNON</t>
  </si>
  <si>
    <t>TREMPEALEAU</t>
  </si>
  <si>
    <t>TAYLOR</t>
  </si>
  <si>
    <t>SHEBOYGAN</t>
  </si>
  <si>
    <t>SHAWANO</t>
  </si>
  <si>
    <t>SAWYER</t>
  </si>
  <si>
    <t>SAUK</t>
  </si>
  <si>
    <t>SAINT CROX</t>
  </si>
  <si>
    <t>RUSK</t>
  </si>
  <si>
    <t>ROCK</t>
  </si>
  <si>
    <t>RICHLAND</t>
  </si>
  <si>
    <t>RACINE</t>
  </si>
  <si>
    <t>PRICE</t>
  </si>
  <si>
    <t>PORTAGE</t>
  </si>
  <si>
    <t>POLK</t>
  </si>
  <si>
    <t>PIERCE</t>
  </si>
  <si>
    <t>PEPIN</t>
  </si>
  <si>
    <t>OZAUKEE</t>
  </si>
  <si>
    <t>OUTAGAMIE</t>
  </si>
  <si>
    <t>ONEIDA</t>
  </si>
  <si>
    <t>OCONTO</t>
  </si>
  <si>
    <t>MONROE</t>
  </si>
  <si>
    <t>MILWAUKEE</t>
  </si>
  <si>
    <t>MENOMINEE</t>
  </si>
  <si>
    <t>MARQUETTE</t>
  </si>
  <si>
    <t>MARINETTE</t>
  </si>
  <si>
    <t>MARATHON</t>
  </si>
  <si>
    <t>MANITOWOC</t>
  </si>
  <si>
    <t>LINCOLN</t>
  </si>
  <si>
    <t>LANGLADE</t>
  </si>
  <si>
    <t>LAFAYETTE</t>
  </si>
  <si>
    <t>LA CROSSE</t>
  </si>
  <si>
    <t>KEWAUNEE</t>
  </si>
  <si>
    <t>KENOSHA</t>
  </si>
  <si>
    <t>JUNEAU</t>
  </si>
  <si>
    <t>JEFFERSON</t>
  </si>
  <si>
    <t>JACKSON</t>
  </si>
  <si>
    <t>IRON</t>
  </si>
  <si>
    <t>IOWA</t>
  </si>
  <si>
    <t>GREEN LAKE</t>
  </si>
  <si>
    <t>GREEN</t>
  </si>
  <si>
    <t>GRANT</t>
  </si>
  <si>
    <t>FOREST</t>
  </si>
  <si>
    <t>FOND DU LAC</t>
  </si>
  <si>
    <t>FLORENCE</t>
  </si>
  <si>
    <t>EAU CLAIRE</t>
  </si>
  <si>
    <t>DUNN</t>
  </si>
  <si>
    <t>DOUGLAS</t>
  </si>
  <si>
    <t>DOOR</t>
  </si>
  <si>
    <t>DODGE</t>
  </si>
  <si>
    <t>DANE</t>
  </si>
  <si>
    <t>CRAWFORD</t>
  </si>
  <si>
    <t>COLUMBIA</t>
  </si>
  <si>
    <t>CLARK</t>
  </si>
  <si>
    <t>CHIPPEWA</t>
  </si>
  <si>
    <t>CALUMET</t>
  </si>
  <si>
    <t>BURNETT</t>
  </si>
  <si>
    <t>BUFFALO</t>
  </si>
  <si>
    <t>BROWN</t>
  </si>
  <si>
    <t>BAYFIELD</t>
  </si>
  <si>
    <t>BARRON</t>
  </si>
  <si>
    <t>ASHLAND</t>
  </si>
  <si>
    <t>ADAMS</t>
  </si>
  <si>
    <t>MISSING</t>
  </si>
  <si>
    <t>Percent of Total Wisc. Deaths</t>
  </si>
  <si>
    <t>Number of Deahts</t>
  </si>
  <si>
    <t>County</t>
  </si>
  <si>
    <t>Reference Table B: Deaths by County of Residence, Wisconsin, 2015</t>
  </si>
  <si>
    <t>Source: Office of Health Informatics, Division of Public Health, Department of Health Services</t>
  </si>
  <si>
    <t xml:space="preserve">* Urban is classified as all civil minor divisions, such as city, town, village, with population of at least 2,500. </t>
  </si>
  <si>
    <t>WOOD TOTAL</t>
  </si>
  <si>
    <t>WINNEBAGO TOTAL</t>
  </si>
  <si>
    <t>WAUSHARA TOTAL</t>
  </si>
  <si>
    <t>WAUPACA TOTAL</t>
  </si>
  <si>
    <t>WAUKESHA TOTAL</t>
  </si>
  <si>
    <t>WASHINGTON TOTAL</t>
  </si>
  <si>
    <t>WASHBURN TOTAL</t>
  </si>
  <si>
    <t>WALWORTH TOTAL</t>
  </si>
  <si>
    <t>VILAS TOTAL</t>
  </si>
  <si>
    <t>VERNON TOTAL</t>
  </si>
  <si>
    <t>TREMPEALEAU TOTAL</t>
  </si>
  <si>
    <t>TAYLOR TOTAL</t>
  </si>
  <si>
    <t>ST.CROIX TOTAL</t>
  </si>
  <si>
    <t>ST.CROIX</t>
  </si>
  <si>
    <t>SHEBOYGAN TOTAL</t>
  </si>
  <si>
    <t>SHAWANO TOTAL</t>
  </si>
  <si>
    <t>SAWYER TOTAL</t>
  </si>
  <si>
    <t>SAUK TOTAL</t>
  </si>
  <si>
    <t>RUSK TOTAL</t>
  </si>
  <si>
    <t>ROCK TOTAL</t>
  </si>
  <si>
    <t>RICHLAND TOTAL</t>
  </si>
  <si>
    <t>RACINE TOTAL</t>
  </si>
  <si>
    <t>PRICE TOTAL</t>
  </si>
  <si>
    <t>PORTAGE TOTAL</t>
  </si>
  <si>
    <t>POLK TOTAL</t>
  </si>
  <si>
    <t>PIERCE TOTAL</t>
  </si>
  <si>
    <t>PEPIN TOTAL</t>
  </si>
  <si>
    <t>OZAUKEE TOTAL</t>
  </si>
  <si>
    <t>OUTAGAMIE TOTAL</t>
  </si>
  <si>
    <t>ONEIDA TOTAL</t>
  </si>
  <si>
    <t>OCONTO TOTAL</t>
  </si>
  <si>
    <t>MONROE TOTAL</t>
  </si>
  <si>
    <t>MILWAUKEE TOTAL</t>
  </si>
  <si>
    <t>MENOMINEE TOTAL</t>
  </si>
  <si>
    <t>MARQUETTE TOTAL</t>
  </si>
  <si>
    <t>MARINETTE TOTAL</t>
  </si>
  <si>
    <t>MARATHON TOTAL</t>
  </si>
  <si>
    <t>MANITOWOC TOTAL</t>
  </si>
  <si>
    <t>LINCOLN TOTAL</t>
  </si>
  <si>
    <t>LANGLADE TOTAL</t>
  </si>
  <si>
    <t>LAFAYETTE TOTAL</t>
  </si>
  <si>
    <t>LA CROSSE TOTAL</t>
  </si>
  <si>
    <t>KEWAUNEE TOTAL</t>
  </si>
  <si>
    <t>KENOSHA TOTAL</t>
  </si>
  <si>
    <t>JUNEAU TOTAL</t>
  </si>
  <si>
    <t>JEFFERSON TOTAL</t>
  </si>
  <si>
    <t>JACKSON TOTAL</t>
  </si>
  <si>
    <t>IRON TOTAL</t>
  </si>
  <si>
    <t>IOWA TOTAL</t>
  </si>
  <si>
    <t>GREEN LAKE TOTAL</t>
  </si>
  <si>
    <t>GREEN TOTAL</t>
  </si>
  <si>
    <t>GRANT TOTAL</t>
  </si>
  <si>
    <t>FOREST TOTAL</t>
  </si>
  <si>
    <t>FOND DU LAC TOTAL</t>
  </si>
  <si>
    <t>FLORENCE TOTAL</t>
  </si>
  <si>
    <t>EAU CLAIRE TOTAL</t>
  </si>
  <si>
    <t>DUNN TOTAL</t>
  </si>
  <si>
    <t>DOUGLAS TOTAL</t>
  </si>
  <si>
    <t>DOOR TOTAL</t>
  </si>
  <si>
    <t>DODGE TOTAL</t>
  </si>
  <si>
    <t>DANE TOTAL</t>
  </si>
  <si>
    <t>CRAWFORD TOTAL</t>
  </si>
  <si>
    <t>COLUMBIA TOTAL</t>
  </si>
  <si>
    <t>CLARK TOTAL</t>
  </si>
  <si>
    <t>CHIPPEWA TOTAL</t>
  </si>
  <si>
    <t>CALUMET TOTAL</t>
  </si>
  <si>
    <t>BURNETT TOTAL</t>
  </si>
  <si>
    <t>BUFFALO TOTAL</t>
  </si>
  <si>
    <t>BROWN TOTAL</t>
  </si>
  <si>
    <t>BAYFIELD TOTAL</t>
  </si>
  <si>
    <t>BARRON TOTAL</t>
  </si>
  <si>
    <t>ASHLAND TOTAL</t>
  </si>
  <si>
    <t>ADAMS TOTAL</t>
  </si>
  <si>
    <t>STATE</t>
  </si>
  <si>
    <t>Estimated Population</t>
  </si>
  <si>
    <t>Number of Deaths</t>
  </si>
  <si>
    <t>Reference Table C:  Deaths by County of Residence and Minor Civil Divisions with more than 2,500 residents, Wisconsin, 2015</t>
  </si>
  <si>
    <t>(&lt;5)</t>
  </si>
  <si>
    <t>Yes</t>
  </si>
  <si>
    <t>No</t>
  </si>
  <si>
    <t>Missing</t>
  </si>
  <si>
    <t>Race: Unknown</t>
  </si>
  <si>
    <t>Race: Other Race</t>
  </si>
  <si>
    <t>Race: Vietnamese</t>
  </si>
  <si>
    <t>Race: Samoan</t>
  </si>
  <si>
    <t>Race: Pacific Islanders Not Listed Previously</t>
  </si>
  <si>
    <t>Race: Asian Race Not Listed Previously</t>
  </si>
  <si>
    <t>-</t>
  </si>
  <si>
    <t>Race: Laotian</t>
  </si>
  <si>
    <t>Race: Korean</t>
  </si>
  <si>
    <t>Race: Japanese</t>
  </si>
  <si>
    <t>Race: Hmong</t>
  </si>
  <si>
    <t>Race: Native Hawaiian</t>
  </si>
  <si>
    <t>Race: Guamanian or Chamorro</t>
  </si>
  <si>
    <t>Race: Filipino</t>
  </si>
  <si>
    <t>Race: Chinese</t>
  </si>
  <si>
    <t>Race: Asian Indian</t>
  </si>
  <si>
    <t>Race: American Indian/Alaska Native</t>
  </si>
  <si>
    <t>Race: Black/African American</t>
  </si>
  <si>
    <t>Race: White</t>
  </si>
  <si>
    <t>Number</t>
  </si>
  <si>
    <t>Non-Hispanic  Ethnicity</t>
  </si>
  <si>
    <t>Hispanic Ethnicity</t>
  </si>
  <si>
    <t>Reference Table D:  Race and Ethnicity of Decedents, Wisconsin, 2015</t>
  </si>
  <si>
    <t xml:space="preserve">Table 1a. Total number of deaths and age-adjusted rates per 100,000 by demographic characteristics, 2015, Wisconsin. </t>
  </si>
  <si>
    <t xml:space="preserve">Total Deaths </t>
  </si>
  <si>
    <t>NA</t>
  </si>
  <si>
    <t>DHS region</t>
  </si>
  <si>
    <t>Table 6. Total number of cancer deaths and age-adjusted rates per 100,000 by demographic characteristics, 2015, Wisconsin</t>
  </si>
  <si>
    <t>Table 7. Total number of unintentional injury deaths and age-adjusted rates per 100,000 by demographic characteristics, 2015, Wisconsin</t>
  </si>
  <si>
    <t>Total deaths</t>
  </si>
  <si>
    <t>Percent of Death</t>
  </si>
  <si>
    <t>Crude Death Rate</t>
  </si>
  <si>
    <t>Age- Adj Death Rate</t>
  </si>
  <si>
    <t>male</t>
  </si>
  <si>
    <t>Table 9.Total number of unintentional injury deaths by injury type and sex, 2015, Wisconsin</t>
  </si>
  <si>
    <t>Other/Foreign/Frostbite</t>
  </si>
  <si>
    <t>Combination of drugs</t>
  </si>
  <si>
    <t>Table 13. Total number and percent of autopsies performed by leading causes of death, intent, and causes of injury, 2015, Wisconsin</t>
  </si>
  <si>
    <t xml:space="preserve">Percent </t>
  </si>
  <si>
    <t>By selected causes of injury</t>
  </si>
  <si>
    <t>Legal/war</t>
  </si>
  <si>
    <t>Assault (Homicide)</t>
  </si>
  <si>
    <t>Undetermined</t>
  </si>
  <si>
    <t>Self-inflicted (Suicide)</t>
  </si>
  <si>
    <t>Poisoning</t>
  </si>
  <si>
    <t>Fire/Flame</t>
  </si>
  <si>
    <t>Firearm</t>
  </si>
  <si>
    <t>Drowning</t>
  </si>
  <si>
    <t>Motor vehicle crash</t>
  </si>
  <si>
    <t>Suffocation</t>
  </si>
  <si>
    <t>Fall</t>
  </si>
  <si>
    <t>All others</t>
  </si>
  <si>
    <t>Total Injury Causes</t>
  </si>
  <si>
    <t>Causes of Deaths</t>
  </si>
  <si>
    <t xml:space="preserve">By leading causes </t>
  </si>
  <si>
    <t>Table 5. Total number of cancer deaths and age-adjusted rates per 100,000 by demographic characteristics, 2015, Wisconsin</t>
  </si>
  <si>
    <t>Multiple Injuries</t>
  </si>
  <si>
    <t>Not specified</t>
  </si>
  <si>
    <t>Other land transport</t>
  </si>
  <si>
    <t>Natural/Environment</t>
  </si>
  <si>
    <t>Machinery</t>
  </si>
  <si>
    <t>Struck by/against</t>
  </si>
  <si>
    <t>Other transport</t>
  </si>
  <si>
    <t>Other pedestrians</t>
  </si>
  <si>
    <t>Other specs</t>
  </si>
  <si>
    <t>Other pedal cyclist</t>
  </si>
  <si>
    <t>Cut/Pierce</t>
  </si>
  <si>
    <t>Not elsewhere classified</t>
  </si>
  <si>
    <t>Hot object/Scald</t>
  </si>
  <si>
    <t>Over exertion</t>
  </si>
  <si>
    <t xml:space="preserve">Notes: Subtotals do not equal the total dumber of deaths because of missing values. </t>
  </si>
  <si>
    <t>NA indicates “Not Applicable.”</t>
  </si>
  <si>
    <t>Cause of Injury</t>
  </si>
  <si>
    <t>Minor Civil Division Residency (City, Village or Town) with population of 2,500 or more2</t>
  </si>
  <si>
    <t>urban*</t>
  </si>
  <si>
    <t>rural</t>
  </si>
  <si>
    <t/>
  </si>
  <si>
    <t>rome  (t)</t>
  </si>
  <si>
    <t>rest of county</t>
  </si>
  <si>
    <t>ashland  (c)  (pt.)</t>
  </si>
  <si>
    <t>barron  (c)</t>
  </si>
  <si>
    <t>rice lake  (c)</t>
  </si>
  <si>
    <t>rice lake  (t)</t>
  </si>
  <si>
    <t>stanley  (t)</t>
  </si>
  <si>
    <t>allouez  (v)</t>
  </si>
  <si>
    <t>ashwaubenon  (v)</t>
  </si>
  <si>
    <t>bellevue  (v)</t>
  </si>
  <si>
    <t>de pere  (c)</t>
  </si>
  <si>
    <t>green bay  (c)</t>
  </si>
  <si>
    <t>hobart  (v)</t>
  </si>
  <si>
    <t>howard  (v)  (pt.)</t>
  </si>
  <si>
    <t>lawrence  (t)</t>
  </si>
  <si>
    <t>ledgeview  (t)</t>
  </si>
  <si>
    <t>pittsfield  (t)</t>
  </si>
  <si>
    <t>pulaski  (v)  (pt.)</t>
  </si>
  <si>
    <t>scott  (t)</t>
  </si>
  <si>
    <t>suamico  (v)</t>
  </si>
  <si>
    <t>wrightstown  (v)  (pt.)</t>
  </si>
  <si>
    <t>mondovi  (c)</t>
  </si>
  <si>
    <t>appleton  (c)  (pt.)</t>
  </si>
  <si>
    <t>brillion  (c)</t>
  </si>
  <si>
    <t>chilton  (c)</t>
  </si>
  <si>
    <t>harrison  (v)  (pt.)</t>
  </si>
  <si>
    <t>new holstein  (c)</t>
  </si>
  <si>
    <t>sherwood  (v)</t>
  </si>
  <si>
    <t>bloomer  (c)</t>
  </si>
  <si>
    <t>chippewa falls  (c)</t>
  </si>
  <si>
    <t>eagle point  (t)</t>
  </si>
  <si>
    <t>lafayette  (t)</t>
  </si>
  <si>
    <t>lake hallie  (v)</t>
  </si>
  <si>
    <t>stanley  (c)  (pt.)</t>
  </si>
  <si>
    <t>wheaton  (t)</t>
  </si>
  <si>
    <t>columbus  (c)  (pt.)</t>
  </si>
  <si>
    <t>lodi  (c)</t>
  </si>
  <si>
    <t>lodi  (t)</t>
  </si>
  <si>
    <t>pacific  (t)</t>
  </si>
  <si>
    <t>portage  (c)</t>
  </si>
  <si>
    <t>poynette  (v)</t>
  </si>
  <si>
    <t>prairie du chien  (c)</t>
  </si>
  <si>
    <t>bristol  (t)</t>
  </si>
  <si>
    <t>burke  (t)</t>
  </si>
  <si>
    <t>cottage grove  (t)</t>
  </si>
  <si>
    <t>cottage grove  (v)</t>
  </si>
  <si>
    <t>cross plains  (v)</t>
  </si>
  <si>
    <t>deforest  (v)</t>
  </si>
  <si>
    <t>dunn  (t)</t>
  </si>
  <si>
    <t>fitchburg  (c)</t>
  </si>
  <si>
    <t>madison  (c)</t>
  </si>
  <si>
    <t>madison  (t)</t>
  </si>
  <si>
    <t>marshall  (v)</t>
  </si>
  <si>
    <t>mcfarland  (v)</t>
  </si>
  <si>
    <t>middleton  (c)</t>
  </si>
  <si>
    <t>middleton  (t)</t>
  </si>
  <si>
    <t>monona  (c)</t>
  </si>
  <si>
    <t>mount horeb  (v)</t>
  </si>
  <si>
    <t>oregon  (t)</t>
  </si>
  <si>
    <t>oregon  (v)</t>
  </si>
  <si>
    <t>pleasant springs  (t)</t>
  </si>
  <si>
    <t>springfield  (t)</t>
  </si>
  <si>
    <t>stoughton  (c)</t>
  </si>
  <si>
    <t>sun prairie  (c)</t>
  </si>
  <si>
    <t>verona  (c)</t>
  </si>
  <si>
    <t>waunakee  (v)</t>
  </si>
  <si>
    <t>westport  (t)</t>
  </si>
  <si>
    <t>windsor  (t)</t>
  </si>
  <si>
    <t>ashippun  (t)</t>
  </si>
  <si>
    <t>beaver dam  (c)</t>
  </si>
  <si>
    <t>beaver dam  (t)</t>
  </si>
  <si>
    <t>horicon  (c)</t>
  </si>
  <si>
    <t>juneau  (c)</t>
  </si>
  <si>
    <t>mayville  (c)</t>
  </si>
  <si>
    <t>watertown  (c)  (pt.)</t>
  </si>
  <si>
    <t>waupun  (c)  (pt.)</t>
  </si>
  <si>
    <t>sevastopol  (t)</t>
  </si>
  <si>
    <t>sturgeon bay  (c)</t>
  </si>
  <si>
    <t>superior  (c)</t>
  </si>
  <si>
    <t>menomonie  (c)</t>
  </si>
  <si>
    <t>menomonie  (t)</t>
  </si>
  <si>
    <t>altoona  (c)</t>
  </si>
  <si>
    <t>eau claire  (c)  (pt.)</t>
  </si>
  <si>
    <t>pleasant valley  (t)</t>
  </si>
  <si>
    <t>seymour  (t)</t>
  </si>
  <si>
    <t>union  (t)</t>
  </si>
  <si>
    <t>washington  (t)</t>
  </si>
  <si>
    <t>empire  (t)</t>
  </si>
  <si>
    <t>fond du lac  (c)</t>
  </si>
  <si>
    <t>fond du lac  (t)</t>
  </si>
  <si>
    <t>friendship  (t)</t>
  </si>
  <si>
    <t>north fond du lac  (v)</t>
  </si>
  <si>
    <t>ripon  (c)</t>
  </si>
  <si>
    <t>taycheedah  (t)</t>
  </si>
  <si>
    <t>boscobel  (c)</t>
  </si>
  <si>
    <t>fennimore  (c)</t>
  </si>
  <si>
    <t>lancaster  (c)</t>
  </si>
  <si>
    <t>platteville  (c)</t>
  </si>
  <si>
    <t>brodhead  (c)  (pt.)</t>
  </si>
  <si>
    <t>monroe  (c)</t>
  </si>
  <si>
    <t>berlin  (c)  (pt.)</t>
  </si>
  <si>
    <t>dodgeville  (c)</t>
  </si>
  <si>
    <t>black river falls  (c)</t>
  </si>
  <si>
    <t>brockway  (t)</t>
  </si>
  <si>
    <t>fort atkinson  (c)</t>
  </si>
  <si>
    <t>ixonia  (t)</t>
  </si>
  <si>
    <t>jefferson  (c)</t>
  </si>
  <si>
    <t>johnson creek  (v)</t>
  </si>
  <si>
    <t>koshkonong  (t)</t>
  </si>
  <si>
    <t>lake mills  (c)</t>
  </si>
  <si>
    <t>oakland  (t)</t>
  </si>
  <si>
    <t>waterloo  (c)</t>
  </si>
  <si>
    <t>whitewater  (c)  (pt.)</t>
  </si>
  <si>
    <t>mauston  (c)</t>
  </si>
  <si>
    <t>new lisbon  (c)</t>
  </si>
  <si>
    <t>bristol  (v)</t>
  </si>
  <si>
    <t>kenosha  (c)</t>
  </si>
  <si>
    <t>paddock lake  (v)</t>
  </si>
  <si>
    <t>pleasant prairie  (v)</t>
  </si>
  <si>
    <t>randall  (t)</t>
  </si>
  <si>
    <t>salem  (t)</t>
  </si>
  <si>
    <t>somers  (t)</t>
  </si>
  <si>
    <t>twin lakes  (v)</t>
  </si>
  <si>
    <t>wheatland  (t)</t>
  </si>
  <si>
    <t>algoma  (c)</t>
  </si>
  <si>
    <t>kewaunee  (c)</t>
  </si>
  <si>
    <t>luxemburg  (v)</t>
  </si>
  <si>
    <t>campbell  (t)</t>
  </si>
  <si>
    <t>holland  (t)</t>
  </si>
  <si>
    <t>holmen  (v)</t>
  </si>
  <si>
    <t>la crosse  (c)</t>
  </si>
  <si>
    <t>onalaska  (c)</t>
  </si>
  <si>
    <t>onalaska  (t)</t>
  </si>
  <si>
    <t>shelby  (t)</t>
  </si>
  <si>
    <t>west salem  (v)</t>
  </si>
  <si>
    <t>antigo  (c)</t>
  </si>
  <si>
    <t>merrill  (c)</t>
  </si>
  <si>
    <t>merrill  (t)</t>
  </si>
  <si>
    <t>tomahawk  (c)</t>
  </si>
  <si>
    <t>kiel  (c)  (pt.)</t>
  </si>
  <si>
    <t>manitowoc  (c)</t>
  </si>
  <si>
    <t>two rivers  (c)</t>
  </si>
  <si>
    <t>kronenwetter  (v)</t>
  </si>
  <si>
    <t>mosinee  (c)</t>
  </si>
  <si>
    <t>rib mountain  (t)</t>
  </si>
  <si>
    <t>rothschild  (v)</t>
  </si>
  <si>
    <t>stettin  (t)</t>
  </si>
  <si>
    <t>wausau  (c)</t>
  </si>
  <si>
    <t>weston  (v)</t>
  </si>
  <si>
    <t>marinette  (c)</t>
  </si>
  <si>
    <t>peshtigo  (c)</t>
  </si>
  <si>
    <t>peshtigo  (t)</t>
  </si>
  <si>
    <t>stephenson  (t)</t>
  </si>
  <si>
    <t>menominee  (t)</t>
  </si>
  <si>
    <t>bayside  (v)  (pt.)</t>
  </si>
  <si>
    <t>brown deer  (v)</t>
  </si>
  <si>
    <t>cudahy  (c)</t>
  </si>
  <si>
    <t>fox point  (v)</t>
  </si>
  <si>
    <t>franklin  (c)</t>
  </si>
  <si>
    <t>glendale  (c)</t>
  </si>
  <si>
    <t>greendale  (v)</t>
  </si>
  <si>
    <t>greenfield  (c)</t>
  </si>
  <si>
    <t>hales corners  (v)</t>
  </si>
  <si>
    <t>milwaukee  (c)  (pt.)</t>
  </si>
  <si>
    <t>oak creek  (c)</t>
  </si>
  <si>
    <t>shorewood  (v)</t>
  </si>
  <si>
    <t>south milwaukee  (c)</t>
  </si>
  <si>
    <t>wauwatosa  (c)</t>
  </si>
  <si>
    <t>west allis  (c)</t>
  </si>
  <si>
    <t>west milwaukee  (v)</t>
  </si>
  <si>
    <t>whitefish bay  (v)</t>
  </si>
  <si>
    <t>sparta  (c)</t>
  </si>
  <si>
    <t>sparta  (t)</t>
  </si>
  <si>
    <t>tomah  (c)</t>
  </si>
  <si>
    <t>chase  (t)</t>
  </si>
  <si>
    <t>little suamico  (t)</t>
  </si>
  <si>
    <t>oconto  (c)</t>
  </si>
  <si>
    <t>oconto falls  (c)</t>
  </si>
  <si>
    <t>minocqua  (t)</t>
  </si>
  <si>
    <t>newbold  (t)</t>
  </si>
  <si>
    <t>pelican  (t)</t>
  </si>
  <si>
    <t>pine lake  (t)</t>
  </si>
  <si>
    <t>rhinelander  (c)</t>
  </si>
  <si>
    <t>buchanan  (t)</t>
  </si>
  <si>
    <t>center  (t)</t>
  </si>
  <si>
    <t>combined locks  (v)</t>
  </si>
  <si>
    <t>dale  (t)</t>
  </si>
  <si>
    <t>ellington  (t)</t>
  </si>
  <si>
    <t>freedom  (t)</t>
  </si>
  <si>
    <t>grand chute  (t)</t>
  </si>
  <si>
    <t>greenville  (t)</t>
  </si>
  <si>
    <t>hortonville  (v)</t>
  </si>
  <si>
    <t>kaukauna  (c)  (pt.)</t>
  </si>
  <si>
    <t>kimberly  (v)</t>
  </si>
  <si>
    <t>little chute  (v)</t>
  </si>
  <si>
    <t>oneida  (t)</t>
  </si>
  <si>
    <t>seymour  (c)</t>
  </si>
  <si>
    <t>cedarburg  (c)</t>
  </si>
  <si>
    <t>cedarburg  (t)</t>
  </si>
  <si>
    <t>grafton  (t)</t>
  </si>
  <si>
    <t>grafton  (v)</t>
  </si>
  <si>
    <t>mequon  (c)</t>
  </si>
  <si>
    <t>port washington  (c)</t>
  </si>
  <si>
    <t>saukville  (v)</t>
  </si>
  <si>
    <t>thiensville  (v)</t>
  </si>
  <si>
    <t>ellsworth  (v)</t>
  </si>
  <si>
    <t>prescott  (c)</t>
  </si>
  <si>
    <t>river falls  (c)  (pt.)</t>
  </si>
  <si>
    <t>alden  (t)</t>
  </si>
  <si>
    <t>amery  (c)</t>
  </si>
  <si>
    <t>osceola  (t)</t>
  </si>
  <si>
    <t>osceola  (v)</t>
  </si>
  <si>
    <t>hull  (t)</t>
  </si>
  <si>
    <t>plover  (v)</t>
  </si>
  <si>
    <t>stevens point  (c)</t>
  </si>
  <si>
    <t>stockton  (t)</t>
  </si>
  <si>
    <t>park falls  (c)</t>
  </si>
  <si>
    <t>burlington  (c)  (pt.)</t>
  </si>
  <si>
    <t>burlington  (t)</t>
  </si>
  <si>
    <t>caledonia  (v)</t>
  </si>
  <si>
    <t>dover  (t)</t>
  </si>
  <si>
    <t>mount pleasant  (v)</t>
  </si>
  <si>
    <t>norway  (t)</t>
  </si>
  <si>
    <t>racine  (c)</t>
  </si>
  <si>
    <t>raymond  (t)</t>
  </si>
  <si>
    <t>rochester  (v)</t>
  </si>
  <si>
    <t>sturtevant  (v)</t>
  </si>
  <si>
    <t>union grove  (v)</t>
  </si>
  <si>
    <t>waterford  (t)</t>
  </si>
  <si>
    <t>waterford  (v)</t>
  </si>
  <si>
    <t>yorkville  (t)</t>
  </si>
  <si>
    <t>richland center  (c)</t>
  </si>
  <si>
    <t>beloit  (c)</t>
  </si>
  <si>
    <t>beloit  (t)</t>
  </si>
  <si>
    <t>edgerton  (c)  (pt.)</t>
  </si>
  <si>
    <t>evansville  (c)</t>
  </si>
  <si>
    <t>fulton  (t)</t>
  </si>
  <si>
    <t>harmony  (t)</t>
  </si>
  <si>
    <t>janesville  (c)</t>
  </si>
  <si>
    <t>janesville  (t)</t>
  </si>
  <si>
    <t>milton  (c)</t>
  </si>
  <si>
    <t>milton  (t)</t>
  </si>
  <si>
    <t>rock  (t)</t>
  </si>
  <si>
    <t>ladysmith  (c)</t>
  </si>
  <si>
    <t>baraboo  (c)</t>
  </si>
  <si>
    <t>lake delton  (v)</t>
  </si>
  <si>
    <t>prairie du sac  (v)</t>
  </si>
  <si>
    <t>reedsburg  (c)</t>
  </si>
  <si>
    <t>sauk city  (v)</t>
  </si>
  <si>
    <t>hayward  (t)</t>
  </si>
  <si>
    <t>shawano  (c)</t>
  </si>
  <si>
    <t>wescott  (t)</t>
  </si>
  <si>
    <t>greenbush  (t)</t>
  </si>
  <si>
    <t>howards grove  (v)</t>
  </si>
  <si>
    <t>lima  (t)</t>
  </si>
  <si>
    <t>oostburg  (v)</t>
  </si>
  <si>
    <t>plymouth  (c)</t>
  </si>
  <si>
    <t>plymouth  (t)</t>
  </si>
  <si>
    <t>sheboygan  (c)</t>
  </si>
  <si>
    <t>sheboygan  (t)</t>
  </si>
  <si>
    <t>sheboygan falls  (c)</t>
  </si>
  <si>
    <t>wilson  (t)</t>
  </si>
  <si>
    <t>baldwin  (v)</t>
  </si>
  <si>
    <t>hudson  (c)</t>
  </si>
  <si>
    <t>hudson  (t)</t>
  </si>
  <si>
    <t>new richmond  (c)</t>
  </si>
  <si>
    <t>north hudson  (v)</t>
  </si>
  <si>
    <t>richmond  (t)</t>
  </si>
  <si>
    <t>somerset  (t)</t>
  </si>
  <si>
    <t>somerset  (v)</t>
  </si>
  <si>
    <t>star prairie  (t)</t>
  </si>
  <si>
    <t>troy  (t)</t>
  </si>
  <si>
    <t>medford  (c)</t>
  </si>
  <si>
    <t>medford  (t)</t>
  </si>
  <si>
    <t>arcadia  (c)</t>
  </si>
  <si>
    <t>viroqua  (c)</t>
  </si>
  <si>
    <t>arbor vitae  (t)</t>
  </si>
  <si>
    <t>lac du flambeau  (t)</t>
  </si>
  <si>
    <t>bloomfield  (v)</t>
  </si>
  <si>
    <t>delavan  (c)</t>
  </si>
  <si>
    <t>delavan  (t)</t>
  </si>
  <si>
    <t>east troy  (t)</t>
  </si>
  <si>
    <t>east troy  (v)</t>
  </si>
  <si>
    <t>elkhorn  (c)</t>
  </si>
  <si>
    <t>geneva  (t)</t>
  </si>
  <si>
    <t>genoa city  (v)  (pt.)</t>
  </si>
  <si>
    <t>lake geneva  (c)</t>
  </si>
  <si>
    <t>lyons  (t)</t>
  </si>
  <si>
    <t>sugar creek  (t)</t>
  </si>
  <si>
    <t>walworth  (v)</t>
  </si>
  <si>
    <t>williams bay  (v)</t>
  </si>
  <si>
    <t>spooner  (c)</t>
  </si>
  <si>
    <t>addison  (t)</t>
  </si>
  <si>
    <t>barton  (t)</t>
  </si>
  <si>
    <t>erin  (t)</t>
  </si>
  <si>
    <t>farmington  (t)</t>
  </si>
  <si>
    <t>germantown  (v)</t>
  </si>
  <si>
    <t>hartford  (c)  (pt.)</t>
  </si>
  <si>
    <t>hartford  (t)</t>
  </si>
  <si>
    <t>jackson  (t)</t>
  </si>
  <si>
    <t>jackson  (v)</t>
  </si>
  <si>
    <t>kewaskum  (v)  (pt.)</t>
  </si>
  <si>
    <t>polk  (t)</t>
  </si>
  <si>
    <t>richfield  (v)</t>
  </si>
  <si>
    <t>slinger  (v)</t>
  </si>
  <si>
    <t>trenton  (t)</t>
  </si>
  <si>
    <t>west bend  (c)</t>
  </si>
  <si>
    <t>west bend  (t)</t>
  </si>
  <si>
    <t>brookfield  (c)</t>
  </si>
  <si>
    <t>brookfield  (t)</t>
  </si>
  <si>
    <t>delafield  (c)</t>
  </si>
  <si>
    <t>delafield  (t)</t>
  </si>
  <si>
    <t>eagle  (t)</t>
  </si>
  <si>
    <t>elm grove  (v)</t>
  </si>
  <si>
    <t>genesee  (t)</t>
  </si>
  <si>
    <t>hartland  (v)</t>
  </si>
  <si>
    <t>lisbon  (t)</t>
  </si>
  <si>
    <t>menomonee falls  (v)</t>
  </si>
  <si>
    <t>merton  (t)</t>
  </si>
  <si>
    <t>merton  (v)</t>
  </si>
  <si>
    <t>mukwonago  (t)</t>
  </si>
  <si>
    <t>mukwonago  (v)  (pt.)</t>
  </si>
  <si>
    <t>muskego  (c)</t>
  </si>
  <si>
    <t>new berlin  (c)</t>
  </si>
  <si>
    <t>oconomowoc  (c)</t>
  </si>
  <si>
    <t>oconomowoc  (t)</t>
  </si>
  <si>
    <t>ottawa  (t)</t>
  </si>
  <si>
    <t>pewaukee  (c)</t>
  </si>
  <si>
    <t>pewaukee  (v)</t>
  </si>
  <si>
    <t>summit  (v)</t>
  </si>
  <si>
    <t>sussex  (v)</t>
  </si>
  <si>
    <t>vernon  (t)</t>
  </si>
  <si>
    <t>wales  (v)</t>
  </si>
  <si>
    <t>waukesha  (c)</t>
  </si>
  <si>
    <t>waukesha  (t)</t>
  </si>
  <si>
    <t>clintonville  (c)</t>
  </si>
  <si>
    <t>dayton  (t)</t>
  </si>
  <si>
    <t>mukwa  (t)</t>
  </si>
  <si>
    <t>new london  (c)  (pt.)</t>
  </si>
  <si>
    <t>waupaca  (c)</t>
  </si>
  <si>
    <t>algoma  (t)</t>
  </si>
  <si>
    <t>clayton  (t)</t>
  </si>
  <si>
    <t>menasha  (c)  (pt.)</t>
  </si>
  <si>
    <t>menasha  (t)</t>
  </si>
  <si>
    <t>neenah  (c)</t>
  </si>
  <si>
    <t>neenah  (t)</t>
  </si>
  <si>
    <t>omro  (c)</t>
  </si>
  <si>
    <t>oshkosh  (c)</t>
  </si>
  <si>
    <t>grand rapids  (t)</t>
  </si>
  <si>
    <t>marshfield  (c)  (pt.)</t>
  </si>
  <si>
    <t>nekoosa  (c)</t>
  </si>
  <si>
    <t>saratoga  (t)</t>
  </si>
  <si>
    <t>wisconsin rapids  (c)</t>
  </si>
  <si>
    <t>Cerebro- Vascular</t>
  </si>
  <si>
    <t>Atelectasis</t>
  </si>
  <si>
    <t xml:space="preserve">Aneurysm </t>
  </si>
  <si>
    <t xml:space="preserve">aorta </t>
  </si>
  <si>
    <t>influenza</t>
  </si>
  <si>
    <t>Hypertension</t>
  </si>
  <si>
    <t>Septicemi</t>
  </si>
  <si>
    <t>Labor</t>
  </si>
  <si>
    <t>Complication</t>
  </si>
  <si>
    <t>Slow Fetal</t>
  </si>
  <si>
    <t>growth/malnutrition</t>
  </si>
  <si>
    <t>Chronic  Lower</t>
  </si>
  <si>
    <t>Respiratory</t>
  </si>
  <si>
    <t>HIV</t>
  </si>
  <si>
    <t>Viral</t>
  </si>
  <si>
    <t>Hepatitis</t>
  </si>
  <si>
    <t>Pneumonitis/</t>
  </si>
  <si>
    <t>asp.</t>
  </si>
  <si>
    <t>In Situ</t>
  </si>
  <si>
    <t>neoplasm</t>
  </si>
  <si>
    <t>malformations</t>
  </si>
  <si>
    <t>Congential</t>
  </si>
  <si>
    <t>Parkinson</t>
  </si>
  <si>
    <t>Enterocolitis</t>
  </si>
  <si>
    <t>difficile</t>
  </si>
  <si>
    <t>Aneurysm</t>
  </si>
  <si>
    <t>aorta</t>
  </si>
  <si>
    <t>Pregnancy</t>
  </si>
  <si>
    <t>related</t>
  </si>
  <si>
    <t xml:space="preserve">Congenital </t>
  </si>
  <si>
    <t>Hypertention</t>
  </si>
  <si>
    <t>malformation</t>
  </si>
  <si>
    <t>In Sity</t>
  </si>
  <si>
    <t xml:space="preserve">HIV </t>
  </si>
  <si>
    <t>Table 2. 10 leading causes of death by age groups, 2015, Wisconsin.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</si>
</sst>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#,##0.0"/>
    <numFmt numFmtId="168" formatCode="0_);\(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Times New Roman"/>
      <family val="1"/>
    </font>
    <font>
      <sz val="11"/>
      <color rgb="FFFFFFFF"/>
      <name val="Times New Roman"/>
      <family val="1"/>
    </font>
    <font>
      <b/>
      <sz val="11"/>
      <color rgb="FF17365D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1"/>
      <color theme="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rgb="FF27415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6FCDD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AC98DB"/>
        <bgColor indexed="64"/>
      </patternFill>
    </fill>
    <fill>
      <patternFill patternType="solid">
        <fgColor rgb="FFB9CDE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theme="5"/>
      </patternFill>
    </fill>
    <fill>
      <patternFill patternType="solid">
        <fgColor theme="3" tint="-0.249977111117893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27415F"/>
      </top>
      <bottom/>
      <diagonal/>
    </border>
    <border>
      <left style="thin">
        <color rgb="FF27415F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27415F"/>
      </bottom>
      <diagonal/>
    </border>
    <border>
      <left style="thin">
        <color rgb="FF27415F"/>
      </left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</cellStyleXfs>
  <cellXfs count="413">
    <xf numFmtId="0" fontId="0" fillId="0" borderId="0" xfId="0"/>
    <xf numFmtId="0" fontId="4" fillId="0" borderId="0" xfId="0" applyFont="1"/>
    <xf numFmtId="0" fontId="4" fillId="0" borderId="0" xfId="0" applyFont="1" applyBorder="1"/>
    <xf numFmtId="165" fontId="5" fillId="0" borderId="0" xfId="1" applyNumberFormat="1" applyFont="1"/>
    <xf numFmtId="165" fontId="4" fillId="0" borderId="0" xfId="1" applyNumberFormat="1" applyFont="1"/>
    <xf numFmtId="0" fontId="4" fillId="0" borderId="0" xfId="0" applyFont="1" applyAlignment="1">
      <alignment vertical="center" wrapText="1"/>
    </xf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7" fillId="0" borderId="0" xfId="0" applyFont="1"/>
    <xf numFmtId="0" fontId="4" fillId="0" borderId="0" xfId="0" applyFont="1" applyBorder="1" applyAlignment="1">
      <alignment vertical="top"/>
    </xf>
    <xf numFmtId="0" fontId="0" fillId="9" borderId="0" xfId="0" applyFill="1"/>
    <xf numFmtId="0" fontId="0" fillId="10" borderId="0" xfId="0" applyFill="1"/>
    <xf numFmtId="0" fontId="0" fillId="5" borderId="0" xfId="0" applyFill="1"/>
    <xf numFmtId="0" fontId="4" fillId="0" borderId="0" xfId="0" applyFont="1" applyFill="1" applyBorder="1"/>
    <xf numFmtId="166" fontId="4" fillId="0" borderId="0" xfId="0" applyNumberFormat="1" applyFont="1"/>
    <xf numFmtId="0" fontId="9" fillId="19" borderId="4" xfId="0" applyFont="1" applyFill="1" applyBorder="1" applyAlignment="1">
      <alignment horizontal="center" vertical="center" wrapText="1"/>
    </xf>
    <xf numFmtId="0" fontId="9" fillId="19" borderId="7" xfId="0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Border="1"/>
    <xf numFmtId="0" fontId="4" fillId="10" borderId="0" xfId="0" applyFont="1" applyFill="1" applyBorder="1" applyAlignment="1">
      <alignment vertical="top"/>
    </xf>
    <xf numFmtId="165" fontId="4" fillId="10" borderId="0" xfId="1" applyNumberFormat="1" applyFont="1" applyFill="1" applyBorder="1" applyAlignment="1">
      <alignment vertical="top"/>
    </xf>
    <xf numFmtId="0" fontId="4" fillId="9" borderId="0" xfId="0" applyFont="1" applyFill="1" applyBorder="1" applyAlignment="1">
      <alignment vertical="top"/>
    </xf>
    <xf numFmtId="165" fontId="4" fillId="9" borderId="0" xfId="1" applyNumberFormat="1" applyFont="1" applyFill="1" applyBorder="1" applyAlignment="1">
      <alignment vertical="top"/>
    </xf>
    <xf numFmtId="0" fontId="8" fillId="7" borderId="0" xfId="0" applyFont="1" applyFill="1" applyBorder="1" applyAlignment="1">
      <alignment horizontal="center" vertical="top"/>
    </xf>
    <xf numFmtId="0" fontId="3" fillId="0" borderId="0" xfId="0" applyFont="1" applyFill="1"/>
    <xf numFmtId="0" fontId="4" fillId="10" borderId="0" xfId="0" applyFont="1" applyFill="1"/>
    <xf numFmtId="0" fontId="4" fillId="9" borderId="0" xfId="0" applyFont="1" applyFill="1"/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4" fillId="5" borderId="0" xfId="0" applyFont="1" applyFill="1"/>
    <xf numFmtId="0" fontId="2" fillId="0" borderId="0" xfId="0" applyFont="1"/>
    <xf numFmtId="0" fontId="11" fillId="7" borderId="0" xfId="0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Fill="1" applyBorder="1"/>
    <xf numFmtId="0" fontId="4" fillId="0" borderId="0" xfId="0" applyFont="1" applyAlignment="1">
      <alignment horizontal="center" vertical="top" wrapText="1"/>
    </xf>
    <xf numFmtId="166" fontId="7" fillId="0" borderId="0" xfId="0" applyNumberFormat="1" applyFont="1"/>
    <xf numFmtId="165" fontId="7" fillId="0" borderId="0" xfId="1" applyNumberFormat="1" applyFont="1"/>
    <xf numFmtId="0" fontId="7" fillId="0" borderId="0" xfId="0" applyNumberFormat="1" applyFont="1"/>
    <xf numFmtId="0" fontId="4" fillId="0" borderId="0" xfId="0" quotePrefix="1" applyFont="1" applyFill="1" applyBorder="1"/>
    <xf numFmtId="2" fontId="4" fillId="0" borderId="0" xfId="0" applyNumberFormat="1" applyFont="1"/>
    <xf numFmtId="0" fontId="4" fillId="0" borderId="0" xfId="0" applyNumberFormat="1" applyFont="1"/>
    <xf numFmtId="2" fontId="4" fillId="0" borderId="0" xfId="2" applyNumberFormat="1" applyFont="1"/>
    <xf numFmtId="49" fontId="4" fillId="0" borderId="0" xfId="0" applyNumberFormat="1" applyFont="1"/>
    <xf numFmtId="0" fontId="4" fillId="0" borderId="0" xfId="0" quotePrefix="1" applyNumberFormat="1" applyFont="1" applyFill="1" applyBorder="1"/>
    <xf numFmtId="2" fontId="5" fillId="0" borderId="0" xfId="0" applyNumberFormat="1" applyFont="1"/>
    <xf numFmtId="0" fontId="5" fillId="0" borderId="0" xfId="0" applyNumberFormat="1" applyFont="1"/>
    <xf numFmtId="0" fontId="4" fillId="0" borderId="0" xfId="0" applyNumberFormat="1" applyFont="1" applyAlignment="1">
      <alignment vertical="top" wrapText="1"/>
    </xf>
    <xf numFmtId="0" fontId="4" fillId="0" borderId="0" xfId="0" applyNumberFormat="1" applyFont="1" applyBorder="1"/>
    <xf numFmtId="164" fontId="4" fillId="0" borderId="0" xfId="1" applyNumberFormat="1" applyFont="1" applyBorder="1"/>
    <xf numFmtId="0" fontId="8" fillId="7" borderId="0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166" fontId="8" fillId="0" borderId="0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0" xfId="0" applyFont="1" applyBorder="1" applyAlignment="1">
      <alignment vertical="top"/>
    </xf>
    <xf numFmtId="0" fontId="6" fillId="9" borderId="0" xfId="5" applyFont="1" applyFill="1"/>
    <xf numFmtId="0" fontId="7" fillId="9" borderId="0" xfId="0" applyFont="1" applyFill="1"/>
    <xf numFmtId="0" fontId="6" fillId="10" borderId="0" xfId="5" applyFont="1" applyFill="1"/>
    <xf numFmtId="0" fontId="8" fillId="7" borderId="0" xfId="0" applyFont="1" applyFill="1" applyBorder="1" applyAlignment="1">
      <alignment horizontal="center" vertical="top" wrapText="1"/>
    </xf>
    <xf numFmtId="0" fontId="4" fillId="5" borderId="0" xfId="0" applyFont="1" applyFill="1" applyBorder="1" applyAlignment="1">
      <alignment vertical="top"/>
    </xf>
    <xf numFmtId="165" fontId="4" fillId="5" borderId="0" xfId="1" applyNumberFormat="1" applyFont="1" applyFill="1" applyBorder="1" applyAlignment="1">
      <alignment vertical="top"/>
    </xf>
    <xf numFmtId="0" fontId="0" fillId="5" borderId="0" xfId="0" applyFont="1" applyFill="1"/>
    <xf numFmtId="0" fontId="3" fillId="7" borderId="0" xfId="0" applyFont="1" applyFill="1" applyAlignment="1">
      <alignment horizontal="center" vertical="center"/>
    </xf>
    <xf numFmtId="0" fontId="13" fillId="10" borderId="0" xfId="0" applyFont="1" applyFill="1" applyAlignment="1">
      <alignment vertical="top"/>
    </xf>
    <xf numFmtId="0" fontId="7" fillId="10" borderId="0" xfId="0" applyFont="1" applyFill="1"/>
    <xf numFmtId="0" fontId="6" fillId="10" borderId="0" xfId="0" applyFont="1" applyFill="1" applyAlignment="1">
      <alignment vertical="top"/>
    </xf>
    <xf numFmtId="0" fontId="13" fillId="0" borderId="0" xfId="0" applyFont="1" applyFill="1"/>
    <xf numFmtId="0" fontId="0" fillId="0" borderId="0" xfId="0" applyAlignment="1">
      <alignment horizontal="left"/>
    </xf>
    <xf numFmtId="0" fontId="7" fillId="0" borderId="0" xfId="0" applyFont="1" applyFill="1"/>
    <xf numFmtId="0" fontId="8" fillId="0" borderId="0" xfId="0" applyFont="1" applyFill="1"/>
    <xf numFmtId="0" fontId="4" fillId="5" borderId="0" xfId="0" applyFont="1" applyFill="1" applyAlignment="1">
      <alignment horizontal="left" vertical="center"/>
    </xf>
    <xf numFmtId="165" fontId="4" fillId="9" borderId="0" xfId="1" applyNumberFormat="1" applyFont="1" applyFill="1" applyBorder="1" applyAlignment="1">
      <alignment horizontal="center"/>
    </xf>
    <xf numFmtId="165" fontId="4" fillId="10" borderId="0" xfId="1" applyNumberFormat="1" applyFont="1" applyFill="1" applyBorder="1" applyAlignment="1">
      <alignment horizontal="center"/>
    </xf>
    <xf numFmtId="0" fontId="11" fillId="7" borderId="0" xfId="0" applyFont="1" applyFill="1" applyBorder="1" applyAlignment="1">
      <alignment horizontal="right" vertical="center"/>
    </xf>
    <xf numFmtId="165" fontId="9" fillId="10" borderId="0" xfId="0" applyNumberFormat="1" applyFont="1" applyFill="1" applyBorder="1" applyAlignment="1">
      <alignment vertical="center"/>
    </xf>
    <xf numFmtId="165" fontId="9" fillId="10" borderId="0" xfId="0" applyNumberFormat="1" applyFont="1" applyFill="1" applyBorder="1" applyAlignment="1">
      <alignment horizontal="center" vertical="center"/>
    </xf>
    <xf numFmtId="165" fontId="9" fillId="21" borderId="0" xfId="0" applyNumberFormat="1" applyFont="1" applyFill="1" applyBorder="1" applyAlignment="1">
      <alignment vertical="center"/>
    </xf>
    <xf numFmtId="165" fontId="9" fillId="9" borderId="0" xfId="0" applyNumberFormat="1" applyFont="1" applyFill="1" applyBorder="1" applyAlignment="1">
      <alignment vertical="center"/>
    </xf>
    <xf numFmtId="165" fontId="9" fillId="9" borderId="0" xfId="0" applyNumberFormat="1" applyFont="1" applyFill="1" applyBorder="1" applyAlignment="1">
      <alignment horizontal="center" vertical="center"/>
    </xf>
    <xf numFmtId="165" fontId="4" fillId="9" borderId="0" xfId="0" applyNumberFormat="1" applyFont="1" applyFill="1" applyBorder="1" applyAlignment="1">
      <alignment vertical="center"/>
    </xf>
    <xf numFmtId="165" fontId="4" fillId="9" borderId="0" xfId="0" applyNumberFormat="1" applyFont="1" applyFill="1" applyBorder="1" applyAlignment="1">
      <alignment horizontal="center" vertical="center"/>
    </xf>
    <xf numFmtId="165" fontId="4" fillId="10" borderId="0" xfId="0" applyNumberFormat="1" applyFont="1" applyFill="1" applyBorder="1" applyAlignment="1">
      <alignment vertical="center"/>
    </xf>
    <xf numFmtId="165" fontId="4" fillId="10" borderId="0" xfId="0" applyNumberFormat="1" applyFont="1" applyFill="1" applyBorder="1" applyAlignment="1">
      <alignment horizontal="center" vertical="center"/>
    </xf>
    <xf numFmtId="165" fontId="4" fillId="9" borderId="0" xfId="0" applyNumberFormat="1" applyFont="1" applyFill="1" applyBorder="1" applyAlignment="1">
      <alignment horizontal="center"/>
    </xf>
    <xf numFmtId="165" fontId="4" fillId="10" borderId="0" xfId="0" applyNumberFormat="1" applyFont="1" applyFill="1" applyBorder="1" applyAlignment="1">
      <alignment horizontal="center"/>
    </xf>
    <xf numFmtId="165" fontId="4" fillId="9" borderId="0" xfId="0" applyNumberFormat="1" applyFont="1" applyFill="1"/>
    <xf numFmtId="165" fontId="4" fillId="9" borderId="0" xfId="0" applyNumberFormat="1" applyFont="1" applyFill="1" applyAlignment="1">
      <alignment horizontal="center"/>
    </xf>
    <xf numFmtId="165" fontId="4" fillId="10" borderId="0" xfId="0" applyNumberFormat="1" applyFont="1" applyFill="1"/>
    <xf numFmtId="165" fontId="4" fillId="10" borderId="0" xfId="0" applyNumberFormat="1" applyFont="1" applyFill="1" applyAlignment="1">
      <alignment horizontal="center"/>
    </xf>
    <xf numFmtId="165" fontId="7" fillId="10" borderId="0" xfId="0" applyNumberFormat="1" applyFont="1" applyFill="1"/>
    <xf numFmtId="165" fontId="7" fillId="10" borderId="0" xfId="0" applyNumberFormat="1" applyFont="1" applyFill="1" applyAlignment="1">
      <alignment horizontal="center"/>
    </xf>
    <xf numFmtId="165" fontId="4" fillId="9" borderId="0" xfId="0" applyNumberFormat="1" applyFont="1" applyFill="1" applyAlignment="1" applyProtection="1">
      <alignment horizontal="left" readingOrder="1"/>
      <protection locked="0"/>
    </xf>
    <xf numFmtId="165" fontId="4" fillId="10" borderId="0" xfId="0" applyNumberFormat="1" applyFont="1" applyFill="1" applyAlignment="1" applyProtection="1">
      <alignment horizontal="left" readingOrder="1"/>
      <protection locked="0"/>
    </xf>
    <xf numFmtId="165" fontId="4" fillId="10" borderId="0" xfId="0" applyNumberFormat="1" applyFont="1" applyFill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right"/>
    </xf>
    <xf numFmtId="0" fontId="8" fillId="7" borderId="0" xfId="0" applyFont="1" applyFill="1" applyAlignment="1">
      <alignment horizontal="right" vertical="center"/>
    </xf>
    <xf numFmtId="0" fontId="8" fillId="7" borderId="0" xfId="0" applyFont="1" applyFill="1" applyAlignment="1">
      <alignment horizontal="right" vertical="center" wrapText="1"/>
    </xf>
    <xf numFmtId="0" fontId="8" fillId="7" borderId="0" xfId="0" applyFont="1" applyFill="1" applyAlignment="1">
      <alignment horizontal="left" vertical="center" wrapText="1"/>
    </xf>
    <xf numFmtId="165" fontId="0" fillId="9" borderId="0" xfId="0" applyNumberFormat="1" applyFill="1" applyAlignment="1">
      <alignment horizontal="center"/>
    </xf>
    <xf numFmtId="165" fontId="0" fillId="10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0" fontId="3" fillId="7" borderId="0" xfId="0" applyFont="1" applyFill="1" applyAlignment="1">
      <alignment horizontal="right"/>
    </xf>
    <xf numFmtId="165" fontId="4" fillId="9" borderId="0" xfId="0" applyNumberFormat="1" applyFont="1" applyFill="1" applyAlignment="1">
      <alignment horizontal="right"/>
    </xf>
    <xf numFmtId="165" fontId="4" fillId="10" borderId="0" xfId="0" applyNumberFormat="1" applyFont="1" applyFill="1" applyAlignment="1">
      <alignment horizontal="right"/>
    </xf>
    <xf numFmtId="165" fontId="0" fillId="5" borderId="0" xfId="0" applyNumberFormat="1" applyFont="1" applyFill="1" applyAlignment="1">
      <alignment horizontal="center"/>
    </xf>
    <xf numFmtId="0" fontId="3" fillId="7" borderId="0" xfId="0" applyFont="1" applyFill="1" applyAlignment="1">
      <alignment horizontal="right" vertical="center"/>
    </xf>
    <xf numFmtId="0" fontId="3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6" fillId="22" borderId="0" xfId="0" applyFont="1" applyFill="1" applyAlignment="1">
      <alignment horizontal="left" vertical="center"/>
    </xf>
    <xf numFmtId="0" fontId="8" fillId="22" borderId="0" xfId="0" applyFont="1" applyFill="1" applyAlignment="1">
      <alignment horizontal="center" vertical="center" wrapText="1"/>
    </xf>
    <xf numFmtId="0" fontId="4" fillId="11" borderId="0" xfId="0" applyFont="1" applyFill="1"/>
    <xf numFmtId="0" fontId="4" fillId="12" borderId="0" xfId="0" applyFont="1" applyFill="1"/>
    <xf numFmtId="0" fontId="4" fillId="8" borderId="0" xfId="0" applyFont="1" applyFill="1"/>
    <xf numFmtId="0" fontId="6" fillId="9" borderId="0" xfId="0" applyFont="1" applyFill="1"/>
    <xf numFmtId="165" fontId="4" fillId="0" borderId="0" xfId="1" applyNumberFormat="1" applyFont="1" applyBorder="1"/>
    <xf numFmtId="165" fontId="7" fillId="0" borderId="0" xfId="1" applyNumberFormat="1" applyFont="1" applyBorder="1"/>
    <xf numFmtId="164" fontId="7" fillId="0" borderId="0" xfId="1" applyNumberFormat="1" applyFont="1" applyBorder="1"/>
    <xf numFmtId="0" fontId="8" fillId="2" borderId="0" xfId="3" applyFont="1" applyBorder="1" applyAlignment="1">
      <alignment vertical="center"/>
    </xf>
    <xf numFmtId="166" fontId="4" fillId="0" borderId="0" xfId="0" applyNumberFormat="1" applyFont="1" applyBorder="1"/>
    <xf numFmtId="0" fontId="9" fillId="9" borderId="0" xfId="0" applyFont="1" applyFill="1" applyBorder="1" applyAlignment="1">
      <alignment vertical="center"/>
    </xf>
    <xf numFmtId="0" fontId="9" fillId="9" borderId="0" xfId="0" applyFont="1" applyFill="1" applyBorder="1" applyAlignment="1">
      <alignment horizontal="right" vertical="center"/>
    </xf>
    <xf numFmtId="165" fontId="9" fillId="9" borderId="0" xfId="1" applyNumberFormat="1" applyFont="1" applyFill="1" applyBorder="1" applyAlignment="1">
      <alignment horizontal="right" vertical="center"/>
    </xf>
    <xf numFmtId="0" fontId="9" fillId="10" borderId="0" xfId="0" applyFont="1" applyFill="1" applyBorder="1" applyAlignment="1">
      <alignment vertical="center"/>
    </xf>
    <xf numFmtId="0" fontId="9" fillId="10" borderId="0" xfId="0" applyFont="1" applyFill="1" applyBorder="1" applyAlignment="1">
      <alignment horizontal="right" vertical="center"/>
    </xf>
    <xf numFmtId="165" fontId="9" fillId="10" borderId="0" xfId="1" applyNumberFormat="1" applyFont="1" applyFill="1" applyBorder="1" applyAlignment="1">
      <alignment horizontal="right" vertical="center"/>
    </xf>
    <xf numFmtId="0" fontId="9" fillId="20" borderId="0" xfId="0" applyFont="1" applyFill="1" applyBorder="1" applyAlignment="1">
      <alignment vertical="center"/>
    </xf>
    <xf numFmtId="0" fontId="9" fillId="20" borderId="0" xfId="0" applyFont="1" applyFill="1" applyBorder="1" applyAlignment="1">
      <alignment horizontal="right" vertical="center"/>
    </xf>
    <xf numFmtId="166" fontId="9" fillId="10" borderId="0" xfId="0" applyNumberFormat="1" applyFont="1" applyFill="1" applyBorder="1" applyAlignment="1">
      <alignment horizontal="right" vertical="center"/>
    </xf>
    <xf numFmtId="166" fontId="9" fillId="9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164" fontId="9" fillId="0" borderId="0" xfId="1" applyNumberFormat="1" applyFont="1" applyBorder="1" applyAlignment="1">
      <alignment horizontal="right" vertical="center"/>
    </xf>
    <xf numFmtId="164" fontId="9" fillId="10" borderId="0" xfId="1" applyNumberFormat="1" applyFont="1" applyFill="1" applyBorder="1" applyAlignment="1">
      <alignment horizontal="right" vertical="center"/>
    </xf>
    <xf numFmtId="164" fontId="9" fillId="9" borderId="0" xfId="1" applyNumberFormat="1" applyFont="1" applyFill="1" applyBorder="1" applyAlignment="1">
      <alignment horizontal="right" vertical="center"/>
    </xf>
    <xf numFmtId="164" fontId="9" fillId="20" borderId="0" xfId="1" applyNumberFormat="1" applyFont="1" applyFill="1" applyBorder="1" applyAlignment="1">
      <alignment horizontal="right" vertical="center"/>
    </xf>
    <xf numFmtId="3" fontId="4" fillId="0" borderId="0" xfId="0" applyNumberFormat="1" applyFont="1"/>
    <xf numFmtId="3" fontId="4" fillId="0" borderId="0" xfId="0" applyNumberFormat="1" applyFont="1" applyAlignment="1">
      <alignment horizontal="center" vertical="top" wrapText="1"/>
    </xf>
    <xf numFmtId="3" fontId="6" fillId="10" borderId="0" xfId="5" applyNumberFormat="1" applyFont="1" applyFill="1"/>
    <xf numFmtId="3" fontId="6" fillId="9" borderId="0" xfId="1" applyNumberFormat="1" applyFont="1" applyFill="1" applyAlignment="1">
      <alignment horizontal="right" vertical="center"/>
    </xf>
    <xf numFmtId="3" fontId="4" fillId="9" borderId="0" xfId="0" applyNumberFormat="1" applyFont="1" applyFill="1"/>
    <xf numFmtId="167" fontId="4" fillId="0" borderId="0" xfId="0" applyNumberFormat="1" applyFont="1"/>
    <xf numFmtId="167" fontId="4" fillId="0" borderId="0" xfId="0" applyNumberFormat="1" applyFont="1" applyAlignment="1">
      <alignment horizontal="center" vertical="top" wrapText="1"/>
    </xf>
    <xf numFmtId="167" fontId="6" fillId="10" borderId="0" xfId="5" applyNumberFormat="1" applyFont="1" applyFill="1"/>
    <xf numFmtId="3" fontId="8" fillId="7" borderId="0" xfId="0" applyNumberFormat="1" applyFont="1" applyFill="1" applyBorder="1" applyAlignment="1">
      <alignment horizontal="center" vertical="top" wrapText="1"/>
    </xf>
    <xf numFmtId="3" fontId="4" fillId="0" borderId="0" xfId="1" applyNumberFormat="1" applyFont="1" applyFill="1" applyBorder="1" applyAlignment="1">
      <alignment vertical="top"/>
    </xf>
    <xf numFmtId="167" fontId="8" fillId="7" borderId="0" xfId="0" applyNumberFormat="1" applyFont="1" applyFill="1" applyBorder="1" applyAlignment="1">
      <alignment horizontal="center" vertical="top" wrapText="1"/>
    </xf>
    <xf numFmtId="167" fontId="8" fillId="0" borderId="0" xfId="0" applyNumberFormat="1" applyFont="1" applyFill="1" applyBorder="1" applyAlignment="1">
      <alignment vertical="top"/>
    </xf>
    <xf numFmtId="3" fontId="8" fillId="6" borderId="0" xfId="0" applyNumberFormat="1" applyFont="1" applyFill="1" applyAlignment="1">
      <alignment horizontal="center" vertical="center" wrapText="1"/>
    </xf>
    <xf numFmtId="3" fontId="8" fillId="22" borderId="0" xfId="0" applyNumberFormat="1" applyFont="1" applyFill="1" applyAlignment="1">
      <alignment horizontal="center" vertical="center" wrapText="1"/>
    </xf>
    <xf numFmtId="3" fontId="4" fillId="0" borderId="0" xfId="1" applyNumberFormat="1" applyFont="1" applyAlignment="1">
      <alignment horizontal="right" vertical="center"/>
    </xf>
    <xf numFmtId="0" fontId="4" fillId="0" borderId="0" xfId="1" applyNumberFormat="1" applyFont="1" applyAlignment="1">
      <alignment horizontal="right" vertical="center"/>
    </xf>
    <xf numFmtId="167" fontId="4" fillId="9" borderId="0" xfId="1" applyNumberFormat="1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167" fontId="4" fillId="10" borderId="0" xfId="1" applyNumberFormat="1" applyFont="1" applyFill="1" applyAlignment="1">
      <alignment horizontal="right" vertical="center"/>
    </xf>
    <xf numFmtId="3" fontId="13" fillId="0" borderId="0" xfId="1" applyNumberFormat="1" applyFont="1" applyAlignment="1">
      <alignment horizontal="right" vertical="center"/>
    </xf>
    <xf numFmtId="167" fontId="4" fillId="0" borderId="0" xfId="1" applyNumberFormat="1" applyFont="1" applyAlignment="1">
      <alignment horizontal="right" vertical="center"/>
    </xf>
    <xf numFmtId="0" fontId="6" fillId="9" borderId="0" xfId="2" applyNumberFormat="1" applyFont="1" applyFill="1" applyAlignment="1">
      <alignment horizontal="right" vertical="center"/>
    </xf>
    <xf numFmtId="167" fontId="6" fillId="9" borderId="0" xfId="1" applyNumberFormat="1" applyFont="1" applyFill="1" applyAlignment="1">
      <alignment horizontal="right" vertical="center"/>
    </xf>
    <xf numFmtId="0" fontId="6" fillId="9" borderId="0" xfId="5" applyFont="1" applyFill="1" applyAlignment="1">
      <alignment horizontal="right" vertical="center"/>
    </xf>
    <xf numFmtId="0" fontId="4" fillId="0" borderId="0" xfId="2" applyNumberFormat="1" applyFont="1" applyAlignment="1">
      <alignment horizontal="right" vertical="center"/>
    </xf>
    <xf numFmtId="3" fontId="13" fillId="5" borderId="0" xfId="1" applyNumberFormat="1" applyFont="1" applyFill="1" applyAlignment="1">
      <alignment horizontal="right" vertical="center"/>
    </xf>
    <xf numFmtId="0" fontId="4" fillId="5" borderId="0" xfId="2" applyNumberFormat="1" applyFont="1" applyFill="1" applyAlignment="1">
      <alignment horizontal="right" vertical="center"/>
    </xf>
    <xf numFmtId="167" fontId="4" fillId="5" borderId="0" xfId="1" applyNumberFormat="1" applyFont="1" applyFill="1" applyAlignment="1">
      <alignment horizontal="right" vertical="center"/>
    </xf>
    <xf numFmtId="0" fontId="4" fillId="5" borderId="0" xfId="1" applyNumberFormat="1" applyFont="1" applyFill="1" applyAlignment="1">
      <alignment horizontal="right" vertical="center"/>
    </xf>
    <xf numFmtId="0" fontId="6" fillId="9" borderId="0" xfId="1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167" fontId="4" fillId="0" borderId="0" xfId="0" applyNumberFormat="1" applyFont="1" applyFill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3" fontId="4" fillId="9" borderId="0" xfId="0" applyNumberFormat="1" applyFont="1" applyFill="1" applyAlignment="1">
      <alignment horizontal="right"/>
    </xf>
    <xf numFmtId="0" fontId="4" fillId="9" borderId="0" xfId="0" applyNumberFormat="1" applyFont="1" applyFill="1" applyAlignment="1">
      <alignment horizontal="right"/>
    </xf>
    <xf numFmtId="167" fontId="4" fillId="9" borderId="0" xfId="0" applyNumberFormat="1" applyFont="1" applyFill="1" applyAlignment="1">
      <alignment horizontal="right"/>
    </xf>
    <xf numFmtId="0" fontId="4" fillId="9" borderId="0" xfId="0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167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3" fontId="4" fillId="5" borderId="0" xfId="0" applyNumberFormat="1" applyFont="1" applyFill="1" applyAlignment="1">
      <alignment horizontal="right"/>
    </xf>
    <xf numFmtId="167" fontId="4" fillId="5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right"/>
    </xf>
    <xf numFmtId="3" fontId="4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right" vertical="top"/>
    </xf>
    <xf numFmtId="3" fontId="4" fillId="0" borderId="0" xfId="1" applyNumberFormat="1" applyFont="1" applyBorder="1" applyAlignment="1">
      <alignment horizontal="right" vertical="top"/>
    </xf>
    <xf numFmtId="0" fontId="4" fillId="0" borderId="0" xfId="0" applyNumberFormat="1" applyFont="1" applyBorder="1" applyAlignment="1">
      <alignment horizontal="right" vertical="top"/>
    </xf>
    <xf numFmtId="3" fontId="4" fillId="10" borderId="0" xfId="0" applyNumberFormat="1" applyFont="1" applyFill="1" applyAlignment="1">
      <alignment horizontal="right"/>
    </xf>
    <xf numFmtId="0" fontId="4" fillId="10" borderId="0" xfId="0" applyFont="1" applyFill="1" applyAlignment="1">
      <alignment horizontal="right"/>
    </xf>
    <xf numFmtId="0" fontId="7" fillId="5" borderId="0" xfId="0" applyFont="1" applyFill="1" applyAlignment="1">
      <alignment horizontal="right"/>
    </xf>
    <xf numFmtId="166" fontId="4" fillId="9" borderId="0" xfId="0" applyNumberFormat="1" applyFont="1" applyFill="1" applyAlignment="1">
      <alignment horizontal="right"/>
    </xf>
    <xf numFmtId="166" fontId="4" fillId="10" borderId="0" xfId="0" applyNumberFormat="1" applyFont="1" applyFill="1" applyAlignment="1">
      <alignment horizontal="right"/>
    </xf>
    <xf numFmtId="166" fontId="8" fillId="7" borderId="0" xfId="0" applyNumberFormat="1" applyFont="1" applyFill="1" applyAlignment="1">
      <alignment horizontal="right" vertical="center" wrapText="1"/>
    </xf>
    <xf numFmtId="166" fontId="4" fillId="0" borderId="0" xfId="0" applyNumberFormat="1" applyFont="1" applyAlignment="1">
      <alignment horizontal="right"/>
    </xf>
    <xf numFmtId="166" fontId="13" fillId="10" borderId="0" xfId="0" applyNumberFormat="1" applyFont="1" applyFill="1" applyAlignment="1">
      <alignment horizontal="right" vertical="top"/>
    </xf>
    <xf numFmtId="0" fontId="4" fillId="0" borderId="0" xfId="0" applyFont="1" applyAlignment="1">
      <alignment horizontal="right"/>
    </xf>
    <xf numFmtId="0" fontId="13" fillId="10" borderId="0" xfId="0" applyFont="1" applyFill="1" applyAlignment="1">
      <alignment horizontal="right" vertical="top" wrapText="1"/>
    </xf>
    <xf numFmtId="0" fontId="8" fillId="7" borderId="0" xfId="0" applyFont="1" applyFill="1"/>
    <xf numFmtId="3" fontId="4" fillId="10" borderId="0" xfId="0" applyNumberFormat="1" applyFont="1" applyFill="1"/>
    <xf numFmtId="3" fontId="4" fillId="5" borderId="0" xfId="0" applyNumberFormat="1" applyFont="1" applyFill="1"/>
    <xf numFmtId="166" fontId="3" fillId="7" borderId="0" xfId="0" applyNumberFormat="1" applyFont="1" applyFill="1" applyAlignment="1">
      <alignment horizontal="right"/>
    </xf>
    <xf numFmtId="166" fontId="8" fillId="7" borderId="0" xfId="0" applyNumberFormat="1" applyFont="1" applyFill="1" applyAlignment="1">
      <alignment horizontal="right"/>
    </xf>
    <xf numFmtId="166" fontId="7" fillId="10" borderId="0" xfId="0" applyNumberFormat="1" applyFont="1" applyFill="1" applyAlignment="1">
      <alignment horizontal="right"/>
    </xf>
    <xf numFmtId="166" fontId="4" fillId="9" borderId="0" xfId="1" applyNumberFormat="1" applyFont="1" applyFill="1" applyAlignment="1">
      <alignment horizontal="right"/>
    </xf>
    <xf numFmtId="166" fontId="4" fillId="10" borderId="0" xfId="0" applyNumberFormat="1" applyFont="1" applyFill="1" applyAlignment="1">
      <alignment horizontal="right" vertical="center"/>
    </xf>
    <xf numFmtId="166" fontId="4" fillId="5" borderId="0" xfId="0" applyNumberFormat="1" applyFont="1" applyFill="1" applyAlignment="1">
      <alignment horizontal="right" vertical="center"/>
    </xf>
    <xf numFmtId="166" fontId="7" fillId="0" borderId="0" xfId="0" applyNumberFormat="1" applyFont="1" applyAlignment="1">
      <alignment horizontal="right"/>
    </xf>
    <xf numFmtId="166" fontId="4" fillId="10" borderId="0" xfId="1" applyNumberFormat="1" applyFont="1" applyFill="1" applyAlignment="1">
      <alignment horizontal="right"/>
    </xf>
    <xf numFmtId="166" fontId="4" fillId="10" borderId="0" xfId="2" applyNumberFormat="1" applyFont="1" applyFill="1" applyAlignment="1">
      <alignment horizontal="right"/>
    </xf>
    <xf numFmtId="166" fontId="4" fillId="9" borderId="0" xfId="2" applyNumberFormat="1" applyFont="1" applyFill="1" applyAlignment="1">
      <alignment horizontal="right"/>
    </xf>
    <xf numFmtId="166" fontId="4" fillId="0" borderId="0" xfId="1" applyNumberFormat="1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0" fillId="0" borderId="0" xfId="0" applyNumberFormat="1" applyAlignment="1">
      <alignment horizontal="right"/>
    </xf>
    <xf numFmtId="166" fontId="0" fillId="9" borderId="0" xfId="0" applyNumberFormat="1" applyFill="1" applyAlignment="1">
      <alignment horizontal="right"/>
    </xf>
    <xf numFmtId="166" fontId="0" fillId="10" borderId="0" xfId="0" applyNumberFormat="1" applyFill="1" applyAlignment="1">
      <alignment horizontal="right"/>
    </xf>
    <xf numFmtId="166" fontId="0" fillId="5" borderId="0" xfId="0" applyNumberFormat="1" applyFill="1" applyAlignment="1">
      <alignment horizontal="right"/>
    </xf>
    <xf numFmtId="166" fontId="8" fillId="7" borderId="0" xfId="0" applyNumberFormat="1" applyFont="1" applyFill="1" applyAlignment="1">
      <alignment horizontal="right" vertical="center"/>
    </xf>
    <xf numFmtId="166" fontId="4" fillId="5" borderId="0" xfId="0" applyNumberFormat="1" applyFont="1" applyFill="1" applyAlignment="1">
      <alignment horizontal="right"/>
    </xf>
    <xf numFmtId="165" fontId="4" fillId="5" borderId="0" xfId="0" applyNumberFormat="1" applyFont="1" applyFill="1" applyAlignment="1">
      <alignment horizontal="right"/>
    </xf>
    <xf numFmtId="164" fontId="4" fillId="9" borderId="0" xfId="0" applyNumberFormat="1" applyFont="1" applyFill="1" applyAlignment="1">
      <alignment horizontal="right"/>
    </xf>
    <xf numFmtId="164" fontId="4" fillId="10" borderId="0" xfId="0" applyNumberFormat="1" applyFont="1" applyFill="1" applyAlignment="1">
      <alignment horizontal="right"/>
    </xf>
    <xf numFmtId="165" fontId="9" fillId="21" borderId="0" xfId="0" applyNumberFormat="1" applyFont="1" applyFill="1" applyBorder="1" applyAlignment="1">
      <alignment horizontal="right" vertical="center" readingOrder="1"/>
    </xf>
    <xf numFmtId="165" fontId="9" fillId="10" borderId="0" xfId="0" applyNumberFormat="1" applyFont="1" applyFill="1" applyBorder="1" applyAlignment="1">
      <alignment vertical="center" readingOrder="1"/>
    </xf>
    <xf numFmtId="165" fontId="9" fillId="21" borderId="0" xfId="0" applyNumberFormat="1" applyFont="1" applyFill="1" applyBorder="1" applyAlignment="1">
      <alignment vertical="center" readingOrder="1"/>
    </xf>
    <xf numFmtId="164" fontId="4" fillId="9" borderId="0" xfId="1" applyNumberFormat="1" applyFont="1" applyFill="1" applyBorder="1" applyAlignment="1">
      <alignment vertical="center" wrapText="1"/>
    </xf>
    <xf numFmtId="0" fontId="7" fillId="9" borderId="0" xfId="4" applyFont="1" applyFill="1" applyBorder="1" applyAlignment="1">
      <alignment vertical="center"/>
    </xf>
    <xf numFmtId="164" fontId="4" fillId="10" borderId="0" xfId="1" applyNumberFormat="1" applyFont="1" applyFill="1" applyBorder="1" applyAlignment="1">
      <alignment vertical="center" wrapText="1"/>
    </xf>
    <xf numFmtId="0" fontId="7" fillId="10" borderId="0" xfId="4" applyFont="1" applyFill="1" applyBorder="1" applyAlignment="1">
      <alignment vertical="center"/>
    </xf>
    <xf numFmtId="0" fontId="4" fillId="0" borderId="0" xfId="0" applyFont="1" applyBorder="1" applyAlignment="1">
      <alignment horizontal="right"/>
    </xf>
    <xf numFmtId="0" fontId="8" fillId="2" borderId="0" xfId="3" applyFont="1" applyBorder="1" applyAlignment="1">
      <alignment horizontal="right" vertical="center"/>
    </xf>
    <xf numFmtId="0" fontId="4" fillId="10" borderId="0" xfId="0" applyFont="1" applyFill="1" applyBorder="1" applyAlignment="1">
      <alignment horizontal="right" vertical="top"/>
    </xf>
    <xf numFmtId="0" fontId="4" fillId="9" borderId="0" xfId="0" applyFont="1" applyFill="1" applyBorder="1" applyAlignment="1">
      <alignment horizontal="right" vertical="top"/>
    </xf>
    <xf numFmtId="0" fontId="4" fillId="9" borderId="0" xfId="4" applyFont="1" applyFill="1" applyBorder="1" applyAlignment="1">
      <alignment horizontal="right" vertical="top"/>
    </xf>
    <xf numFmtId="0" fontId="4" fillId="20" borderId="0" xfId="0" applyFont="1" applyFill="1" applyBorder="1" applyAlignment="1">
      <alignment horizontal="right" vertical="top"/>
    </xf>
    <xf numFmtId="0" fontId="4" fillId="10" borderId="0" xfId="4" applyFont="1" applyFill="1" applyBorder="1" applyAlignment="1">
      <alignment horizontal="right" vertical="top"/>
    </xf>
    <xf numFmtId="166" fontId="4" fillId="9" borderId="0" xfId="0" applyNumberFormat="1" applyFont="1" applyFill="1" applyBorder="1" applyAlignment="1">
      <alignment horizontal="right" vertical="top"/>
    </xf>
    <xf numFmtId="0" fontId="4" fillId="9" borderId="0" xfId="4" applyFont="1" applyFill="1" applyBorder="1" applyAlignment="1">
      <alignment horizontal="right" vertical="center"/>
    </xf>
    <xf numFmtId="0" fontId="4" fillId="9" borderId="0" xfId="4" applyFont="1" applyFill="1" applyBorder="1" applyAlignment="1">
      <alignment horizontal="right" vertical="center" wrapText="1"/>
    </xf>
    <xf numFmtId="0" fontId="4" fillId="10" borderId="0" xfId="0" applyFont="1" applyFill="1" applyBorder="1" applyAlignment="1">
      <alignment horizontal="right"/>
    </xf>
    <xf numFmtId="164" fontId="4" fillId="9" borderId="0" xfId="1" applyNumberFormat="1" applyFont="1" applyFill="1" applyBorder="1" applyAlignment="1">
      <alignment vertical="top"/>
    </xf>
    <xf numFmtId="164" fontId="8" fillId="2" borderId="0" xfId="1" applyNumberFormat="1" applyFont="1" applyFill="1" applyBorder="1" applyAlignment="1">
      <alignment horizontal="right" vertical="center"/>
    </xf>
    <xf numFmtId="0" fontId="4" fillId="5" borderId="0" xfId="5" applyFont="1" applyFill="1" applyBorder="1" applyAlignment="1">
      <alignment vertical="center"/>
    </xf>
    <xf numFmtId="0" fontId="4" fillId="5" borderId="0" xfId="5" applyFont="1" applyFill="1" applyBorder="1" applyAlignment="1">
      <alignment horizontal="right" vertical="center"/>
    </xf>
    <xf numFmtId="3" fontId="4" fillId="5" borderId="0" xfId="5" applyNumberFormat="1" applyFont="1" applyFill="1" applyBorder="1" applyAlignment="1">
      <alignment horizontal="right" vertical="center"/>
    </xf>
    <xf numFmtId="164" fontId="4" fillId="5" borderId="0" xfId="1" applyNumberFormat="1" applyFont="1" applyFill="1" applyBorder="1" applyAlignment="1">
      <alignment vertical="center"/>
    </xf>
    <xf numFmtId="166" fontId="4" fillId="0" borderId="0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0" fontId="13" fillId="5" borderId="0" xfId="0" applyNumberFormat="1" applyFont="1" applyFill="1" applyAlignment="1">
      <alignment horizontal="right"/>
    </xf>
    <xf numFmtId="168" fontId="9" fillId="19" borderId="1" xfId="0" applyNumberFormat="1" applyFont="1" applyFill="1" applyBorder="1" applyAlignment="1">
      <alignment horizontal="center" vertical="center" wrapText="1"/>
    </xf>
    <xf numFmtId="168" fontId="9" fillId="16" borderId="9" xfId="0" applyNumberFormat="1" applyFont="1" applyFill="1" applyBorder="1" applyAlignment="1">
      <alignment horizontal="center" vertical="center" wrapText="1"/>
    </xf>
    <xf numFmtId="168" fontId="9" fillId="16" borderId="6" xfId="0" applyNumberFormat="1" applyFont="1" applyFill="1" applyBorder="1" applyAlignment="1">
      <alignment horizontal="center" vertical="center" wrapText="1"/>
    </xf>
    <xf numFmtId="168" fontId="4" fillId="16" borderId="3" xfId="0" applyNumberFormat="1" applyFont="1" applyFill="1" applyBorder="1" applyAlignment="1">
      <alignment vertical="center" wrapText="1"/>
    </xf>
    <xf numFmtId="168" fontId="9" fillId="18" borderId="9" xfId="0" applyNumberFormat="1" applyFont="1" applyFill="1" applyBorder="1" applyAlignment="1">
      <alignment horizontal="center" vertical="center" wrapText="1"/>
    </xf>
    <xf numFmtId="168" fontId="9" fillId="18" borderId="6" xfId="0" applyNumberFormat="1" applyFont="1" applyFill="1" applyBorder="1" applyAlignment="1">
      <alignment horizontal="center" vertical="center" wrapText="1"/>
    </xf>
    <xf numFmtId="168" fontId="4" fillId="18" borderId="3" xfId="0" applyNumberFormat="1" applyFont="1" applyFill="1" applyBorder="1" applyAlignment="1">
      <alignment vertical="center" wrapText="1"/>
    </xf>
    <xf numFmtId="168" fontId="9" fillId="0" borderId="9" xfId="0" applyNumberFormat="1" applyFont="1" applyBorder="1" applyAlignment="1">
      <alignment horizontal="center" vertical="center" wrapText="1"/>
    </xf>
    <xf numFmtId="168" fontId="9" fillId="0" borderId="3" xfId="0" applyNumberFormat="1" applyFont="1" applyBorder="1" applyAlignment="1">
      <alignment horizontal="center" vertical="center" wrapText="1"/>
    </xf>
    <xf numFmtId="168" fontId="9" fillId="16" borderId="3" xfId="0" applyNumberFormat="1" applyFont="1" applyFill="1" applyBorder="1" applyAlignment="1">
      <alignment horizontal="center" vertical="center" wrapText="1"/>
    </xf>
    <xf numFmtId="168" fontId="9" fillId="0" borderId="6" xfId="0" applyNumberFormat="1" applyFont="1" applyBorder="1" applyAlignment="1">
      <alignment horizontal="center" vertical="center" wrapText="1"/>
    </xf>
    <xf numFmtId="168" fontId="9" fillId="17" borderId="9" xfId="0" applyNumberFormat="1" applyFont="1" applyFill="1" applyBorder="1" applyAlignment="1">
      <alignment horizontal="center" vertical="center" wrapText="1"/>
    </xf>
    <xf numFmtId="168" fontId="9" fillId="17" borderId="6" xfId="0" applyNumberFormat="1" applyFont="1" applyFill="1" applyBorder="1" applyAlignment="1">
      <alignment horizontal="center" vertical="center" wrapText="1"/>
    </xf>
    <xf numFmtId="168" fontId="4" fillId="0" borderId="3" xfId="0" applyNumberFormat="1" applyFont="1" applyBorder="1" applyAlignment="1">
      <alignment vertical="center" wrapText="1"/>
    </xf>
    <xf numFmtId="168" fontId="4" fillId="17" borderId="3" xfId="0" applyNumberFormat="1" applyFont="1" applyFill="1" applyBorder="1" applyAlignment="1">
      <alignment vertical="center" wrapText="1"/>
    </xf>
    <xf numFmtId="168" fontId="4" fillId="0" borderId="3" xfId="0" applyNumberFormat="1" applyFont="1" applyBorder="1" applyAlignment="1">
      <alignment horizontal="center" vertical="center" wrapText="1"/>
    </xf>
    <xf numFmtId="168" fontId="9" fillId="0" borderId="3" xfId="0" applyNumberFormat="1" applyFont="1" applyBorder="1" applyAlignment="1">
      <alignment vertical="center" wrapText="1"/>
    </xf>
    <xf numFmtId="168" fontId="9" fillId="0" borderId="7" xfId="0" applyNumberFormat="1" applyFont="1" applyBorder="1" applyAlignment="1">
      <alignment horizontal="center" vertical="center" wrapText="1"/>
    </xf>
    <xf numFmtId="168" fontId="9" fillId="0" borderId="4" xfId="0" applyNumberFormat="1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0" fontId="14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168" fontId="4" fillId="0" borderId="6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68" fontId="4" fillId="0" borderId="25" xfId="0" applyNumberFormat="1" applyFont="1" applyBorder="1" applyAlignment="1">
      <alignment horizontal="center" vertical="center" wrapText="1"/>
    </xf>
    <xf numFmtId="168" fontId="4" fillId="0" borderId="26" xfId="0" applyNumberFormat="1" applyFont="1" applyBorder="1" applyAlignment="1">
      <alignment horizontal="center"/>
    </xf>
    <xf numFmtId="168" fontId="4" fillId="0" borderId="27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5" fontId="13" fillId="5" borderId="0" xfId="0" applyNumberFormat="1" applyFont="1" applyFill="1" applyBorder="1" applyAlignment="1">
      <alignment vertical="center"/>
    </xf>
    <xf numFmtId="165" fontId="13" fillId="5" borderId="0" xfId="1" applyNumberFormat="1" applyFont="1" applyFill="1" applyBorder="1" applyAlignment="1">
      <alignment horizontal="center" vertical="center"/>
    </xf>
    <xf numFmtId="165" fontId="13" fillId="5" borderId="0" xfId="1" applyNumberFormat="1" applyFont="1" applyFill="1" applyBorder="1" applyAlignment="1">
      <alignment horizontal="center"/>
    </xf>
    <xf numFmtId="166" fontId="11" fillId="7" borderId="0" xfId="0" applyNumberFormat="1" applyFont="1" applyFill="1" applyBorder="1" applyAlignment="1">
      <alignment horizontal="right" vertical="center"/>
    </xf>
    <xf numFmtId="166" fontId="9" fillId="21" borderId="0" xfId="0" applyNumberFormat="1" applyFont="1" applyFill="1" applyBorder="1" applyAlignment="1">
      <alignment horizontal="right" vertical="center"/>
    </xf>
    <xf numFmtId="166" fontId="9" fillId="10" borderId="0" xfId="1" applyNumberFormat="1" applyFont="1" applyFill="1" applyBorder="1" applyAlignment="1">
      <alignment horizontal="right" vertical="center"/>
    </xf>
    <xf numFmtId="166" fontId="9" fillId="9" borderId="0" xfId="1" applyNumberFormat="1" applyFont="1" applyFill="1" applyBorder="1" applyAlignment="1">
      <alignment horizontal="right" vertical="center"/>
    </xf>
    <xf numFmtId="166" fontId="4" fillId="9" borderId="0" xfId="1" applyNumberFormat="1" applyFont="1" applyFill="1" applyBorder="1" applyAlignment="1">
      <alignment horizontal="right" vertical="center"/>
    </xf>
    <xf numFmtId="166" fontId="4" fillId="10" borderId="0" xfId="1" applyNumberFormat="1" applyFont="1" applyFill="1" applyBorder="1" applyAlignment="1">
      <alignment horizontal="right" vertical="center"/>
    </xf>
    <xf numFmtId="166" fontId="4" fillId="9" borderId="0" xfId="0" applyNumberFormat="1" applyFont="1" applyFill="1" applyBorder="1" applyAlignment="1">
      <alignment horizontal="right"/>
    </xf>
    <xf numFmtId="166" fontId="4" fillId="10" borderId="0" xfId="0" applyNumberFormat="1" applyFont="1" applyFill="1" applyBorder="1" applyAlignment="1">
      <alignment horizontal="right"/>
    </xf>
    <xf numFmtId="166" fontId="13" fillId="5" borderId="0" xfId="1" applyNumberFormat="1" applyFont="1" applyFill="1" applyBorder="1" applyAlignment="1">
      <alignment horizontal="right" vertical="center"/>
    </xf>
    <xf numFmtId="166" fontId="11" fillId="7" borderId="0" xfId="1" applyNumberFormat="1" applyFont="1" applyFill="1" applyBorder="1" applyAlignment="1">
      <alignment horizontal="right" vertical="center"/>
    </xf>
    <xf numFmtId="166" fontId="4" fillId="0" borderId="0" xfId="1" applyNumberFormat="1" applyFont="1" applyAlignment="1">
      <alignment horizontal="right"/>
    </xf>
    <xf numFmtId="166" fontId="4" fillId="9" borderId="0" xfId="1" applyNumberFormat="1" applyFont="1" applyFill="1" applyBorder="1" applyAlignment="1">
      <alignment horizontal="right"/>
    </xf>
    <xf numFmtId="166" fontId="4" fillId="10" borderId="0" xfId="1" applyNumberFormat="1" applyFont="1" applyFill="1" applyBorder="1" applyAlignment="1">
      <alignment horizontal="right"/>
    </xf>
    <xf numFmtId="166" fontId="4" fillId="9" borderId="0" xfId="0" applyNumberFormat="1" applyFont="1" applyFill="1" applyBorder="1" applyAlignment="1">
      <alignment horizontal="right" vertical="center"/>
    </xf>
    <xf numFmtId="166" fontId="4" fillId="10" borderId="0" xfId="0" applyNumberFormat="1" applyFont="1" applyFill="1" applyBorder="1" applyAlignment="1">
      <alignment horizontal="right" vertical="center"/>
    </xf>
    <xf numFmtId="166" fontId="4" fillId="10" borderId="0" xfId="0" applyNumberFormat="1" applyFont="1" applyFill="1" applyBorder="1" applyAlignment="1">
      <alignment horizontal="right" vertical="top"/>
    </xf>
    <xf numFmtId="165" fontId="4" fillId="0" borderId="0" xfId="0" applyNumberFormat="1" applyFont="1" applyAlignment="1">
      <alignment horizontal="right"/>
    </xf>
    <xf numFmtId="3" fontId="4" fillId="0" borderId="0" xfId="0" applyNumberFormat="1" applyFont="1" applyBorder="1"/>
    <xf numFmtId="168" fontId="4" fillId="0" borderId="21" xfId="0" applyNumberFormat="1" applyFont="1" applyBorder="1" applyAlignment="1">
      <alignment horizontal="center"/>
    </xf>
    <xf numFmtId="168" fontId="4" fillId="0" borderId="22" xfId="0" applyNumberFormat="1" applyFont="1" applyBorder="1" applyAlignment="1">
      <alignment horizontal="center"/>
    </xf>
    <xf numFmtId="168" fontId="4" fillId="0" borderId="26" xfId="0" applyNumberFormat="1" applyFont="1" applyBorder="1" applyAlignment="1">
      <alignment horizontal="center"/>
    </xf>
    <xf numFmtId="168" fontId="4" fillId="0" borderId="27" xfId="0" applyNumberFormat="1" applyFont="1" applyBorder="1" applyAlignment="1">
      <alignment horizontal="center"/>
    </xf>
    <xf numFmtId="168" fontId="4" fillId="0" borderId="25" xfId="0" applyNumberFormat="1" applyFont="1" applyBorder="1" applyAlignment="1">
      <alignment horizontal="center" vertical="center" wrapText="1"/>
    </xf>
    <xf numFmtId="168" fontId="9" fillId="0" borderId="25" xfId="0" applyNumberFormat="1" applyFont="1" applyBorder="1" applyAlignment="1">
      <alignment horizontal="center" vertical="center" wrapText="1"/>
    </xf>
    <xf numFmtId="168" fontId="4" fillId="0" borderId="14" xfId="0" applyNumberFormat="1" applyFont="1" applyBorder="1" applyAlignment="1">
      <alignment horizontal="center"/>
    </xf>
    <xf numFmtId="168" fontId="4" fillId="0" borderId="24" xfId="0" applyNumberFormat="1" applyFont="1" applyBorder="1" applyAlignment="1">
      <alignment horizontal="center"/>
    </xf>
    <xf numFmtId="168" fontId="4" fillId="0" borderId="23" xfId="0" applyNumberFormat="1" applyFont="1" applyBorder="1" applyAlignment="1">
      <alignment horizontal="center"/>
    </xf>
    <xf numFmtId="168" fontId="4" fillId="0" borderId="19" xfId="0" applyNumberFormat="1" applyFont="1" applyBorder="1" applyAlignment="1">
      <alignment horizontal="center" vertical="center" wrapText="1"/>
    </xf>
    <xf numFmtId="168" fontId="4" fillId="0" borderId="20" xfId="0" applyNumberFormat="1" applyFont="1" applyBorder="1" applyAlignment="1">
      <alignment horizontal="center" vertical="center" wrapText="1"/>
    </xf>
    <xf numFmtId="168" fontId="4" fillId="0" borderId="18" xfId="0" applyNumberFormat="1" applyFont="1" applyBorder="1" applyAlignment="1">
      <alignment horizontal="center"/>
    </xf>
    <xf numFmtId="168" fontId="4" fillId="0" borderId="20" xfId="0" applyNumberFormat="1" applyFont="1" applyBorder="1" applyAlignment="1">
      <alignment horizontal="center"/>
    </xf>
    <xf numFmtId="168" fontId="4" fillId="0" borderId="18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horizontal="center"/>
    </xf>
    <xf numFmtId="0" fontId="15" fillId="23" borderId="18" xfId="0" applyFont="1" applyFill="1" applyBorder="1" applyAlignment="1">
      <alignment horizontal="center" vertical="center" wrapText="1"/>
    </xf>
    <xf numFmtId="0" fontId="15" fillId="23" borderId="21" xfId="0" applyFont="1" applyFill="1" applyBorder="1" applyAlignment="1">
      <alignment horizontal="center" vertical="center" wrapText="1"/>
    </xf>
    <xf numFmtId="0" fontId="15" fillId="23" borderId="23" xfId="0" applyFont="1" applyFill="1" applyBorder="1" applyAlignment="1">
      <alignment horizontal="center" vertical="center" wrapText="1"/>
    </xf>
    <xf numFmtId="0" fontId="15" fillId="23" borderId="0" xfId="0" applyFont="1" applyFill="1" applyBorder="1" applyAlignment="1">
      <alignment horizontal="center" vertical="center"/>
    </xf>
    <xf numFmtId="168" fontId="4" fillId="0" borderId="5" xfId="0" applyNumberFormat="1" applyFont="1" applyBorder="1" applyAlignment="1">
      <alignment vertical="center" wrapText="1"/>
    </xf>
    <xf numFmtId="168" fontId="4" fillId="0" borderId="4" xfId="0" applyNumberFormat="1" applyFont="1" applyBorder="1" applyAlignment="1">
      <alignment vertical="center" wrapText="1"/>
    </xf>
    <xf numFmtId="168" fontId="9" fillId="0" borderId="8" xfId="0" applyNumberFormat="1" applyFont="1" applyBorder="1" applyAlignment="1">
      <alignment horizontal="center" vertical="center" wrapText="1"/>
    </xf>
    <xf numFmtId="168" fontId="9" fillId="0" borderId="7" xfId="0" applyNumberFormat="1" applyFont="1" applyBorder="1" applyAlignment="1">
      <alignment horizontal="center" vertical="center" wrapText="1"/>
    </xf>
    <xf numFmtId="168" fontId="9" fillId="0" borderId="5" xfId="0" applyNumberFormat="1" applyFont="1" applyBorder="1" applyAlignment="1">
      <alignment horizontal="center" vertical="center" wrapText="1"/>
    </xf>
    <xf numFmtId="168" fontId="9" fillId="0" borderId="4" xfId="0" applyNumberFormat="1" applyFont="1" applyBorder="1" applyAlignment="1">
      <alignment horizontal="center" vertical="center" wrapText="1"/>
    </xf>
    <xf numFmtId="168" fontId="4" fillId="0" borderId="2" xfId="0" applyNumberFormat="1" applyFont="1" applyBorder="1" applyAlignment="1">
      <alignment vertical="center" wrapText="1"/>
    </xf>
    <xf numFmtId="168" fontId="4" fillId="0" borderId="1" xfId="0" applyNumberFormat="1" applyFont="1" applyBorder="1" applyAlignment="1">
      <alignment vertical="center" wrapText="1"/>
    </xf>
    <xf numFmtId="168" fontId="9" fillId="14" borderId="9" xfId="0" applyNumberFormat="1" applyFont="1" applyFill="1" applyBorder="1" applyAlignment="1">
      <alignment horizontal="center" vertical="center" wrapText="1"/>
    </xf>
    <xf numFmtId="168" fontId="9" fillId="14" borderId="6" xfId="0" applyNumberFormat="1" applyFont="1" applyFill="1" applyBorder="1" applyAlignment="1">
      <alignment horizontal="center" vertical="center" wrapText="1"/>
    </xf>
    <xf numFmtId="168" fontId="9" fillId="14" borderId="3" xfId="0" applyNumberFormat="1" applyFont="1" applyFill="1" applyBorder="1" applyAlignment="1">
      <alignment horizontal="center" vertical="center" wrapText="1"/>
    </xf>
    <xf numFmtId="168" fontId="9" fillId="15" borderId="9" xfId="0" applyNumberFormat="1" applyFont="1" applyFill="1" applyBorder="1" applyAlignment="1">
      <alignment horizontal="left" vertical="center" wrapText="1"/>
    </xf>
    <xf numFmtId="168" fontId="9" fillId="15" borderId="6" xfId="0" applyNumberFormat="1" applyFont="1" applyFill="1" applyBorder="1" applyAlignment="1">
      <alignment horizontal="left" vertical="center" wrapText="1"/>
    </xf>
    <xf numFmtId="168" fontId="9" fillId="15" borderId="3" xfId="0" applyNumberFormat="1" applyFont="1" applyFill="1" applyBorder="1" applyAlignment="1">
      <alignment horizontal="left" vertical="center" wrapText="1"/>
    </xf>
    <xf numFmtId="0" fontId="10" fillId="13" borderId="8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168" fontId="9" fillId="0" borderId="2" xfId="0" applyNumberFormat="1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168" fontId="9" fillId="17" borderId="8" xfId="0" applyNumberFormat="1" applyFont="1" applyFill="1" applyBorder="1" applyAlignment="1">
      <alignment horizontal="center" vertical="center" wrapText="1"/>
    </xf>
    <xf numFmtId="168" fontId="9" fillId="17" borderId="7" xfId="0" applyNumberFormat="1" applyFont="1" applyFill="1" applyBorder="1" applyAlignment="1">
      <alignment horizontal="center" vertical="center" wrapText="1"/>
    </xf>
    <xf numFmtId="168" fontId="9" fillId="17" borderId="5" xfId="0" applyNumberFormat="1" applyFont="1" applyFill="1" applyBorder="1" applyAlignment="1">
      <alignment horizontal="center" vertical="center" wrapText="1"/>
    </xf>
    <xf numFmtId="168" fontId="9" fillId="17" borderId="4" xfId="0" applyNumberFormat="1" applyFont="1" applyFill="1" applyBorder="1" applyAlignment="1">
      <alignment horizontal="center" vertical="center" wrapText="1"/>
    </xf>
    <xf numFmtId="168" fontId="4" fillId="17" borderId="2" xfId="0" applyNumberFormat="1" applyFont="1" applyFill="1" applyBorder="1" applyAlignment="1">
      <alignment vertical="center" wrapText="1"/>
    </xf>
    <xf numFmtId="168" fontId="4" fillId="17" borderId="1" xfId="0" applyNumberFormat="1" applyFont="1" applyFill="1" applyBorder="1" applyAlignment="1">
      <alignment vertical="center" wrapText="1"/>
    </xf>
    <xf numFmtId="168" fontId="9" fillId="0" borderId="9" xfId="0" applyNumberFormat="1" applyFont="1" applyBorder="1" applyAlignment="1">
      <alignment horizontal="center" vertical="center" wrapText="1"/>
    </xf>
    <xf numFmtId="168" fontId="9" fillId="0" borderId="6" xfId="0" applyNumberFormat="1" applyFont="1" applyBorder="1" applyAlignment="1">
      <alignment horizontal="center" vertical="center" wrapText="1"/>
    </xf>
    <xf numFmtId="168" fontId="9" fillId="0" borderId="3" xfId="0" applyNumberFormat="1" applyFont="1" applyBorder="1" applyAlignment="1">
      <alignment horizontal="center" vertical="center" wrapText="1"/>
    </xf>
    <xf numFmtId="168" fontId="9" fillId="14" borderId="9" xfId="0" applyNumberFormat="1" applyFont="1" applyFill="1" applyBorder="1" applyAlignment="1">
      <alignment horizontal="left" vertical="center" wrapText="1"/>
    </xf>
    <xf numFmtId="168" fontId="9" fillId="14" borderId="6" xfId="0" applyNumberFormat="1" applyFont="1" applyFill="1" applyBorder="1" applyAlignment="1">
      <alignment horizontal="left" vertical="center" wrapText="1"/>
    </xf>
    <xf numFmtId="168" fontId="9" fillId="14" borderId="3" xfId="0" applyNumberFormat="1" applyFont="1" applyFill="1" applyBorder="1" applyAlignment="1">
      <alignment horizontal="left" vertical="center" wrapText="1"/>
    </xf>
    <xf numFmtId="168" fontId="9" fillId="18" borderId="5" xfId="0" applyNumberFormat="1" applyFont="1" applyFill="1" applyBorder="1" applyAlignment="1">
      <alignment horizontal="center" vertical="center" wrapText="1"/>
    </xf>
    <xf numFmtId="168" fontId="9" fillId="18" borderId="4" xfId="0" applyNumberFormat="1" applyFont="1" applyFill="1" applyBorder="1" applyAlignment="1">
      <alignment horizontal="center" vertical="center" wrapText="1"/>
    </xf>
    <xf numFmtId="168" fontId="4" fillId="18" borderId="2" xfId="0" applyNumberFormat="1" applyFont="1" applyFill="1" applyBorder="1" applyAlignment="1">
      <alignment vertical="center" wrapText="1"/>
    </xf>
    <xf numFmtId="168" fontId="4" fillId="18" borderId="1" xfId="0" applyNumberFormat="1" applyFont="1" applyFill="1" applyBorder="1" applyAlignment="1">
      <alignment vertical="center" wrapText="1"/>
    </xf>
    <xf numFmtId="168" fontId="9" fillId="16" borderId="8" xfId="0" applyNumberFormat="1" applyFont="1" applyFill="1" applyBorder="1" applyAlignment="1">
      <alignment horizontal="center" vertical="center" wrapText="1"/>
    </xf>
    <xf numFmtId="168" fontId="9" fillId="16" borderId="7" xfId="0" applyNumberFormat="1" applyFont="1" applyFill="1" applyBorder="1" applyAlignment="1">
      <alignment horizontal="center" vertical="center" wrapText="1"/>
    </xf>
    <xf numFmtId="168" fontId="9" fillId="16" borderId="2" xfId="0" applyNumberFormat="1" applyFont="1" applyFill="1" applyBorder="1" applyAlignment="1">
      <alignment horizontal="center" vertical="center" wrapText="1"/>
    </xf>
    <xf numFmtId="168" fontId="9" fillId="16" borderId="1" xfId="0" applyNumberFormat="1" applyFont="1" applyFill="1" applyBorder="1" applyAlignment="1">
      <alignment horizontal="center" vertical="center" wrapText="1"/>
    </xf>
    <xf numFmtId="168" fontId="9" fillId="18" borderId="8" xfId="0" applyNumberFormat="1" applyFont="1" applyFill="1" applyBorder="1" applyAlignment="1">
      <alignment horizontal="center" vertical="center" wrapText="1"/>
    </xf>
    <xf numFmtId="168" fontId="9" fillId="18" borderId="7" xfId="0" applyNumberFormat="1" applyFont="1" applyFill="1" applyBorder="1" applyAlignment="1">
      <alignment horizontal="center" vertical="center" wrapText="1"/>
    </xf>
    <xf numFmtId="168" fontId="9" fillId="17" borderId="9" xfId="0" applyNumberFormat="1" applyFont="1" applyFill="1" applyBorder="1" applyAlignment="1">
      <alignment horizontal="center" vertical="center" wrapText="1"/>
    </xf>
    <xf numFmtId="168" fontId="9" fillId="17" borderId="3" xfId="0" applyNumberFormat="1" applyFont="1" applyFill="1" applyBorder="1" applyAlignment="1">
      <alignment horizontal="center" vertical="center" wrapText="1"/>
    </xf>
    <xf numFmtId="0" fontId="10" fillId="13" borderId="7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168" fontId="9" fillId="17" borderId="2" xfId="0" applyNumberFormat="1" applyFont="1" applyFill="1" applyBorder="1" applyAlignment="1">
      <alignment horizontal="center" vertical="center" wrapText="1"/>
    </xf>
    <xf numFmtId="168" fontId="9" fillId="17" borderId="1" xfId="0" applyNumberFormat="1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9" fillId="14" borderId="9" xfId="0" applyFont="1" applyFill="1" applyBorder="1" applyAlignment="1">
      <alignment horizontal="left" vertical="center" wrapText="1"/>
    </xf>
    <xf numFmtId="0" fontId="9" fillId="14" borderId="6" xfId="0" applyFont="1" applyFill="1" applyBorder="1" applyAlignment="1">
      <alignment horizontal="left" vertical="center" wrapText="1"/>
    </xf>
    <xf numFmtId="0" fontId="9" fillId="14" borderId="3" xfId="0" applyFont="1" applyFill="1" applyBorder="1" applyAlignment="1">
      <alignment horizontal="left" vertical="center" wrapText="1"/>
    </xf>
    <xf numFmtId="168" fontId="9" fillId="16" borderId="5" xfId="0" applyNumberFormat="1" applyFont="1" applyFill="1" applyBorder="1" applyAlignment="1">
      <alignment horizontal="center" vertical="center" wrapText="1"/>
    </xf>
    <xf numFmtId="168" fontId="9" fillId="16" borderId="4" xfId="0" applyNumberFormat="1" applyFont="1" applyFill="1" applyBorder="1" applyAlignment="1">
      <alignment horizontal="center" vertical="center" wrapText="1"/>
    </xf>
    <xf numFmtId="168" fontId="4" fillId="16" borderId="2" xfId="0" applyNumberFormat="1" applyFont="1" applyFill="1" applyBorder="1" applyAlignment="1">
      <alignment vertical="center" wrapText="1"/>
    </xf>
    <xf numFmtId="168" fontId="4" fillId="16" borderId="1" xfId="0" applyNumberFormat="1" applyFont="1" applyFill="1" applyBorder="1" applyAlignment="1">
      <alignment vertical="center" wrapText="1"/>
    </xf>
    <xf numFmtId="0" fontId="11" fillId="13" borderId="8" xfId="0" applyFont="1" applyFill="1" applyBorder="1" applyAlignment="1">
      <alignment horizontal="left" vertical="center" wrapText="1"/>
    </xf>
    <xf numFmtId="0" fontId="11" fillId="13" borderId="12" xfId="0" applyFont="1" applyFill="1" applyBorder="1" applyAlignment="1">
      <alignment horizontal="left" vertical="center" wrapText="1"/>
    </xf>
    <xf numFmtId="0" fontId="10" fillId="13" borderId="13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10" fillId="13" borderId="9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 wrapText="1"/>
    </xf>
    <xf numFmtId="168" fontId="4" fillId="0" borderId="2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8" fillId="7" borderId="0" xfId="0" applyFont="1" applyFill="1" applyBorder="1" applyAlignment="1">
      <alignment horizontal="center" vertical="top"/>
    </xf>
    <xf numFmtId="0" fontId="8" fillId="7" borderId="0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right" vertical="center" wrapText="1"/>
    </xf>
    <xf numFmtId="0" fontId="8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right" wrapText="1"/>
    </xf>
    <xf numFmtId="0" fontId="3" fillId="7" borderId="0" xfId="0" applyFont="1" applyFill="1" applyAlignment="1">
      <alignment horizontal="center"/>
    </xf>
    <xf numFmtId="0" fontId="3" fillId="7" borderId="0" xfId="0" applyFont="1" applyFill="1" applyAlignment="1">
      <alignment horizontal="left" vertical="center"/>
    </xf>
    <xf numFmtId="0" fontId="6" fillId="10" borderId="0" xfId="0" applyFont="1" applyFill="1" applyAlignment="1">
      <alignment horizontal="left" vertical="center" wrapText="1"/>
    </xf>
    <xf numFmtId="165" fontId="7" fillId="9" borderId="0" xfId="0" applyNumberFormat="1" applyFont="1" applyFill="1" applyAlignment="1">
      <alignment horizontal="left"/>
    </xf>
    <xf numFmtId="165" fontId="6" fillId="9" borderId="0" xfId="0" applyNumberFormat="1" applyFont="1" applyFill="1" applyBorder="1" applyAlignment="1">
      <alignment horizontal="left" vertical="center"/>
    </xf>
    <xf numFmtId="165" fontId="6" fillId="10" borderId="0" xfId="0" applyNumberFormat="1" applyFont="1" applyFill="1" applyBorder="1" applyAlignment="1">
      <alignment horizontal="left" vertical="center"/>
    </xf>
    <xf numFmtId="0" fontId="11" fillId="7" borderId="0" xfId="0" applyFont="1" applyFill="1" applyBorder="1" applyAlignment="1">
      <alignment horizontal="left" vertical="center"/>
    </xf>
    <xf numFmtId="0" fontId="11" fillId="7" borderId="14" xfId="0" applyFont="1" applyFill="1" applyBorder="1" applyAlignment="1">
      <alignment horizontal="left" vertical="center"/>
    </xf>
    <xf numFmtId="0" fontId="11" fillId="7" borderId="0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left" vertical="center"/>
    </xf>
    <xf numFmtId="0" fontId="12" fillId="9" borderId="16" xfId="0" applyFont="1" applyFill="1" applyBorder="1" applyAlignment="1">
      <alignment horizontal="left" vertical="center"/>
    </xf>
    <xf numFmtId="0" fontId="12" fillId="9" borderId="17" xfId="0" applyFont="1" applyFill="1" applyBorder="1" applyAlignment="1">
      <alignment horizontal="left" vertical="center"/>
    </xf>
    <xf numFmtId="165" fontId="12" fillId="9" borderId="0" xfId="0" applyNumberFormat="1" applyFont="1" applyFill="1" applyBorder="1" applyAlignment="1">
      <alignment horizontal="left" vertical="center"/>
    </xf>
    <xf numFmtId="0" fontId="7" fillId="10" borderId="0" xfId="4" applyFont="1" applyFill="1" applyBorder="1" applyAlignment="1">
      <alignment vertical="center"/>
    </xf>
    <xf numFmtId="0" fontId="4" fillId="10" borderId="0" xfId="4" applyFont="1" applyFill="1" applyBorder="1" applyAlignment="1">
      <alignment vertical="top"/>
    </xf>
    <xf numFmtId="0" fontId="4" fillId="9" borderId="0" xfId="4" applyFont="1" applyFill="1" applyBorder="1" applyAlignment="1">
      <alignment vertical="top"/>
    </xf>
    <xf numFmtId="0" fontId="7" fillId="9" borderId="0" xfId="4" applyFont="1" applyFill="1" applyBorder="1" applyAlignment="1">
      <alignment vertical="center"/>
    </xf>
    <xf numFmtId="0" fontId="4" fillId="9" borderId="0" xfId="4" applyFont="1" applyFill="1" applyBorder="1" applyAlignment="1">
      <alignment vertical="center" wrapText="1"/>
    </xf>
    <xf numFmtId="0" fontId="7" fillId="9" borderId="0" xfId="4" applyFont="1" applyFill="1" applyBorder="1" applyAlignment="1">
      <alignment horizontal="left" vertical="center"/>
    </xf>
    <xf numFmtId="0" fontId="8" fillId="2" borderId="0" xfId="3" applyFont="1" applyBorder="1" applyAlignment="1">
      <alignment horizontal="center" vertical="center"/>
    </xf>
  </cellXfs>
  <cellStyles count="6">
    <cellStyle name="20% - Accent2" xfId="4" builtinId="34"/>
    <cellStyle name="60% - Accent2" xfId="5" builtinId="36"/>
    <cellStyle name="Accent2" xfId="3" builtinId="33"/>
    <cellStyle name="Comma" xfId="1" builtinId="3"/>
    <cellStyle name="Normal" xfId="0" builtinId="0"/>
    <cellStyle name="Percent" xfId="2" builtinId="5"/>
  </cellStyles>
  <dxfs count="42"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(* #,##0.0_);_(* \(#,##0.0\);_(* &quot;-&quot;??_);_(@_)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(* #,##0.0_);_(* \(#,##0.0\);_(* &quot;-&quot;??_);_(@_)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_(* #,##0_);_(* \(#,##0\);_(* &quot;-&quot;??_);_(@_)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(* #,##0.0_);_(* \(#,##0.0\);_(* &quot;-&quot;??_);_(@_)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_(* #,##0_);_(* \(#,##0\);_(* &quot;-&quot;??_);_(@_)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_(* #,##0.0_);_(* \(#,##0.0\);_(* &quot;-&quot;??_);_(@_)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_(* #,##0_);_(* \(#,##0\);_(* &quot;-&quot;??_);_(@_)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numFmt numFmtId="166" formatCode="0.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numFmt numFmtId="167" formatCode="#,##0.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" formatCode="#,##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theme="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numFmt numFmtId="167" formatCode="#,##0.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alignment horizontal="center" vertical="top" textRotation="0" indent="0" justifyLastLine="0" shrinkToFit="0" readingOrder="0"/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color rgb="FFFFFFFF"/>
      </font>
      <fill>
        <patternFill patternType="solid">
          <fgColor rgb="FFC0504D"/>
          <bgColor rgb="FFC0504D"/>
        </patternFill>
      </fill>
    </dxf>
    <dxf>
      <fill>
        <patternFill patternType="solid">
          <fgColor rgb="FFDCE6F1"/>
          <bgColor rgb="FFDCE6F1"/>
        </patternFill>
      </fill>
    </dxf>
  </dxfs>
  <tableStyles count="1" defaultTableStyle="TableStyleMedium2" defaultPivotStyle="PivotStyleLight16">
    <tableStyle name="TableStyleDark9 2" pivot="0" count="7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firstColumnStripe" dxfId="3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1" displayName="Table11" ref="A3:E29" totalsRowShown="0" headerRowDxfId="34" dataDxfId="33" headerRowCellStyle="Normal" dataCellStyle="Normal">
  <autoFilter ref="A3:E29"/>
  <tableColumns count="5">
    <tableColumn id="1" name="Demographics" dataDxfId="32" dataCellStyle="Normal"/>
    <tableColumn id="2" name="Total Deaths " dataDxfId="31" dataCellStyle="Normal"/>
    <tableColumn id="3" name="Percent of Deaths" dataDxfId="30" dataCellStyle="Normal"/>
    <tableColumn id="4" name="Crude Death Rate " dataDxfId="29" dataCellStyle="Normal"/>
    <tableColumn id="5" name="Age-adjusted Death Rate" dataDxfId="28" dataCellStyle="Normal"/>
  </tableColumns>
  <tableStyleInfo name="TableStyleDark9" showFirstColumn="0" showLastColumn="0" showRowStripes="1" showColumnStripes="0"/>
</table>
</file>

<file path=xl/tables/table2.xml><?xml version="1.0" encoding="utf-8"?>
<table xmlns="http://schemas.openxmlformats.org/spreadsheetml/2006/main" id="2" name="Table28" displayName="Table28" ref="A3:E24" totalsRowShown="0" headerRowDxfId="27" dataDxfId="26">
  <autoFilter ref="A3:E24"/>
  <tableColumns count="5">
    <tableColumn id="1" name="Demographic Characteristics" dataDxfId="25"/>
    <tableColumn id="2" name="Heart Disease Deaths" dataDxfId="24" dataCellStyle="Comma"/>
    <tableColumn id="3" name="Percent" dataDxfId="23">
      <calculatedColumnFormula>ROUND(B4/SUM($B$19:$B$23)*100,1)</calculatedColumnFormula>
    </tableColumn>
    <tableColumn id="5" name="Crude Rate" dataDxfId="22">
      <calculatedColumnFormula>B4/#REF!*100000</calculatedColumnFormula>
    </tableColumn>
    <tableColumn id="6" name="Age-adj. Rate" dataDxfId="21"/>
  </tableColumns>
  <tableStyleInfo name="TableStyleDark9 2" showFirstColumn="0" showLastColumn="0" showRowStripes="1" showColumnStripes="0"/>
</table>
</file>

<file path=xl/tables/table3.xml><?xml version="1.0" encoding="utf-8"?>
<table xmlns="http://schemas.openxmlformats.org/spreadsheetml/2006/main" id="4" name="Table6" displayName="Table6" ref="A3:G25" totalsRowShown="0" headerRowDxfId="20" dataDxfId="19">
  <autoFilter ref="A3:G25"/>
  <tableColumns count="7">
    <tableColumn id="1" name="Age Group" dataDxfId="18"/>
    <tableColumn id="2" name="Total Number of Deaths" dataDxfId="17" dataCellStyle="Comma"/>
    <tableColumn id="3" name="Total Death Rate" dataDxfId="16" dataCellStyle="Comma"/>
    <tableColumn id="4" name="Male Number of Deaths" dataDxfId="15" dataCellStyle="Comma"/>
    <tableColumn id="5" name="Male Death Rate over 100,000" dataDxfId="14" dataCellStyle="Comma"/>
    <tableColumn id="6" name="Female Number of Deaths" dataDxfId="13" dataCellStyle="Comma"/>
    <tableColumn id="7" name="Female Death Rate per 100,000" dataDxfId="12" dataCellStyle="Comma"/>
  </tableColumns>
  <tableStyleInfo name="TableStyleDark9" showFirstColumn="0" showLastColumn="0" showRowStripes="1" showColumnStripes="0"/>
</table>
</file>

<file path=xl/tables/table4.xml><?xml version="1.0" encoding="utf-8"?>
<table xmlns="http://schemas.openxmlformats.org/spreadsheetml/2006/main" id="5" name="Table8" displayName="Table8" ref="A3:C77" totalsRowShown="0" headerRowDxfId="11" dataDxfId="10">
  <autoFilter ref="A3:C77"/>
  <tableColumns count="3">
    <tableColumn id="1" name="County" dataDxfId="9"/>
    <tableColumn id="2" name="Number of Deahts" dataDxfId="8" dataCellStyle="Comma"/>
    <tableColumn id="3" name="Percent of Total Wisc. Deaths" dataDxfId="7"/>
  </tableColumns>
  <tableStyleInfo name="TableStyleDark9" showFirstColumn="0" showLastColumn="0" showRowStripes="1" showColumnStripes="0"/>
</table>
</file>

<file path=xl/tables/table5.xml><?xml version="1.0" encoding="utf-8"?>
<table xmlns="http://schemas.openxmlformats.org/spreadsheetml/2006/main" id="6" name="Table25" displayName="Table25" ref="A3:E508" totalsRowShown="0" headerRowDxfId="6" dataDxfId="5">
  <autoFilter ref="A3:E508"/>
  <tableColumns count="5">
    <tableColumn id="1" name="County" dataDxfId="4"/>
    <tableColumn id="8" name="Minor Civil Division Residency (City, Village or Town) with population of 2,500 or more2" dataDxfId="3"/>
    <tableColumn id="3" name="Number of Deaths" dataDxfId="2" dataCellStyle="Comma"/>
    <tableColumn id="4" name="Estimated Population" dataDxfId="1" dataCellStyle="Comma"/>
    <tableColumn id="5" name="Crude Death Rate per 100,000" dataDxfId="0" dataCellStyle="Comma"/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9"/>
  <sheetViews>
    <sheetView tabSelected="1" workbookViewId="0">
      <selection activeCell="G14" sqref="G14"/>
    </sheetView>
  </sheetViews>
  <sheetFormatPr defaultRowHeight="13.8" x14ac:dyDescent="0.25"/>
  <cols>
    <col min="1" max="1" width="19.77734375" style="1" customWidth="1"/>
    <col min="2" max="2" width="15.5546875" style="142" customWidth="1"/>
    <col min="3" max="3" width="11.5546875" style="1" customWidth="1"/>
    <col min="4" max="4" width="12" style="147" customWidth="1"/>
    <col min="5" max="5" width="14.77734375" style="1" customWidth="1"/>
    <col min="6" max="16384" width="8.88671875" style="1"/>
  </cols>
  <sheetData>
    <row r="1" spans="1:6" x14ac:dyDescent="0.25">
      <c r="A1" s="8" t="s">
        <v>389</v>
      </c>
    </row>
    <row r="2" spans="1:6" x14ac:dyDescent="0.25">
      <c r="A2" s="8"/>
    </row>
    <row r="3" spans="1:6" ht="28.8" customHeight="1" x14ac:dyDescent="0.25">
      <c r="A3" s="53" t="s">
        <v>22</v>
      </c>
      <c r="B3" s="143" t="s">
        <v>390</v>
      </c>
      <c r="C3" s="37" t="s">
        <v>20</v>
      </c>
      <c r="D3" s="148" t="s">
        <v>19</v>
      </c>
      <c r="E3" s="37" t="s">
        <v>18</v>
      </c>
      <c r="F3" s="5"/>
    </row>
    <row r="4" spans="1:6" x14ac:dyDescent="0.25">
      <c r="A4" s="60" t="s">
        <v>17</v>
      </c>
      <c r="B4" s="144"/>
      <c r="C4" s="60"/>
      <c r="D4" s="149"/>
      <c r="E4" s="60"/>
      <c r="F4" s="5"/>
    </row>
    <row r="5" spans="1:6" x14ac:dyDescent="0.25">
      <c r="A5" s="1" t="s">
        <v>16</v>
      </c>
      <c r="B5" s="156">
        <v>447</v>
      </c>
      <c r="C5" s="157">
        <v>0.9</v>
      </c>
      <c r="D5" s="158">
        <v>131.19999999999999</v>
      </c>
      <c r="E5" s="159" t="s">
        <v>0</v>
      </c>
      <c r="F5" s="5"/>
    </row>
    <row r="6" spans="1:6" x14ac:dyDescent="0.25">
      <c r="A6" s="1" t="s">
        <v>15</v>
      </c>
      <c r="B6" s="156">
        <v>159</v>
      </c>
      <c r="C6" s="157">
        <v>0.3</v>
      </c>
      <c r="D6" s="160">
        <v>16.600000000000001</v>
      </c>
      <c r="E6" s="159" t="s">
        <v>0</v>
      </c>
      <c r="F6" s="5"/>
    </row>
    <row r="7" spans="1:6" x14ac:dyDescent="0.25">
      <c r="A7" s="1" t="s">
        <v>14</v>
      </c>
      <c r="B7" s="156">
        <v>483</v>
      </c>
      <c r="C7" s="157">
        <v>0.9</v>
      </c>
      <c r="D7" s="158">
        <v>76.7</v>
      </c>
      <c r="E7" s="159" t="s">
        <v>0</v>
      </c>
      <c r="F7" s="5"/>
    </row>
    <row r="8" spans="1:6" x14ac:dyDescent="0.25">
      <c r="A8" s="1" t="s">
        <v>13</v>
      </c>
      <c r="B8" s="156">
        <v>10530</v>
      </c>
      <c r="C8" s="157">
        <v>20.5</v>
      </c>
      <c r="D8" s="160">
        <v>257.8</v>
      </c>
      <c r="E8" s="159" t="s">
        <v>0</v>
      </c>
      <c r="F8" s="5"/>
    </row>
    <row r="9" spans="1:6" x14ac:dyDescent="0.25">
      <c r="A9" s="1" t="s">
        <v>12</v>
      </c>
      <c r="B9" s="156">
        <v>39632</v>
      </c>
      <c r="C9" s="157">
        <v>77.33</v>
      </c>
      <c r="D9" s="158">
        <v>4532.5</v>
      </c>
      <c r="E9" s="159" t="s">
        <v>0</v>
      </c>
      <c r="F9" s="5"/>
    </row>
    <row r="10" spans="1:6" x14ac:dyDescent="0.25">
      <c r="A10" s="1" t="s">
        <v>1</v>
      </c>
      <c r="B10" s="161">
        <v>51251</v>
      </c>
      <c r="C10" s="157">
        <v>100</v>
      </c>
      <c r="D10" s="162">
        <v>5014.8</v>
      </c>
      <c r="E10" s="159" t="s">
        <v>0</v>
      </c>
      <c r="F10" s="5"/>
    </row>
    <row r="11" spans="1:6" x14ac:dyDescent="0.25">
      <c r="A11" s="58" t="s">
        <v>11</v>
      </c>
      <c r="B11" s="145"/>
      <c r="C11" s="163"/>
      <c r="D11" s="164"/>
      <c r="E11" s="165"/>
      <c r="F11" s="5"/>
    </row>
    <row r="12" spans="1:6" x14ac:dyDescent="0.25">
      <c r="A12" s="1" t="s">
        <v>10</v>
      </c>
      <c r="B12" s="156">
        <v>25557</v>
      </c>
      <c r="C12" s="166">
        <v>49.9</v>
      </c>
      <c r="D12" s="162">
        <v>883.3</v>
      </c>
      <c r="E12" s="157">
        <v>614.4</v>
      </c>
      <c r="F12" s="5"/>
    </row>
    <row r="13" spans="1:6" x14ac:dyDescent="0.25">
      <c r="A13" s="1" t="s">
        <v>9</v>
      </c>
      <c r="B13" s="156">
        <v>25693</v>
      </c>
      <c r="C13" s="166">
        <v>50.1</v>
      </c>
      <c r="D13" s="162">
        <v>900</v>
      </c>
      <c r="E13" s="157">
        <v>826.7</v>
      </c>
      <c r="F13" s="5"/>
    </row>
    <row r="14" spans="1:6" x14ac:dyDescent="0.25">
      <c r="A14" s="30" t="s">
        <v>1</v>
      </c>
      <c r="B14" s="167">
        <v>51250</v>
      </c>
      <c r="C14" s="168">
        <v>100</v>
      </c>
      <c r="D14" s="169">
        <v>1783.3</v>
      </c>
      <c r="E14" s="170">
        <v>1441.1</v>
      </c>
      <c r="F14" s="5"/>
    </row>
    <row r="15" spans="1:6" x14ac:dyDescent="0.25">
      <c r="A15" s="58" t="s">
        <v>8</v>
      </c>
      <c r="B15" s="145"/>
      <c r="C15" s="163"/>
      <c r="D15" s="164"/>
      <c r="E15" s="171"/>
      <c r="F15" s="5"/>
    </row>
    <row r="16" spans="1:6" x14ac:dyDescent="0.25">
      <c r="A16" s="1" t="s">
        <v>7</v>
      </c>
      <c r="B16" s="156">
        <v>47211</v>
      </c>
      <c r="C16" s="166">
        <v>92.1</v>
      </c>
      <c r="D16" s="162">
        <v>989.3</v>
      </c>
      <c r="E16" s="157">
        <v>696.6</v>
      </c>
      <c r="F16" s="5"/>
    </row>
    <row r="17" spans="1:8" ht="15.6" customHeight="1" x14ac:dyDescent="0.25">
      <c r="A17" s="1" t="s">
        <v>6</v>
      </c>
      <c r="B17" s="156">
        <v>2489</v>
      </c>
      <c r="C17" s="166">
        <v>4.9000000000000004</v>
      </c>
      <c r="D17" s="162">
        <v>638</v>
      </c>
      <c r="E17" s="157">
        <v>960.3</v>
      </c>
      <c r="F17" s="5"/>
    </row>
    <row r="18" spans="1:8" x14ac:dyDescent="0.25">
      <c r="A18" s="1" t="s">
        <v>5</v>
      </c>
      <c r="B18" s="156">
        <v>404</v>
      </c>
      <c r="C18" s="166">
        <v>0.8</v>
      </c>
      <c r="D18" s="162">
        <v>722.6</v>
      </c>
      <c r="E18" s="157">
        <v>1028.5</v>
      </c>
      <c r="F18" s="5"/>
      <c r="H18" s="8"/>
    </row>
    <row r="19" spans="1:8" x14ac:dyDescent="0.25">
      <c r="A19" s="1" t="s">
        <v>4</v>
      </c>
      <c r="B19" s="156">
        <v>388</v>
      </c>
      <c r="C19" s="166">
        <v>0.8</v>
      </c>
      <c r="D19" s="162">
        <v>244.7</v>
      </c>
      <c r="E19" s="157">
        <v>416.9</v>
      </c>
      <c r="F19" s="5"/>
    </row>
    <row r="20" spans="1:8" x14ac:dyDescent="0.25">
      <c r="A20" s="1" t="s">
        <v>3</v>
      </c>
      <c r="B20" s="156">
        <v>722</v>
      </c>
      <c r="C20" s="166">
        <v>1.4</v>
      </c>
      <c r="D20" s="162">
        <v>194.3</v>
      </c>
      <c r="E20" s="157">
        <v>467.3</v>
      </c>
      <c r="F20" s="5"/>
    </row>
    <row r="21" spans="1:8" ht="26.4" customHeight="1" x14ac:dyDescent="0.25">
      <c r="A21" s="7" t="s">
        <v>2</v>
      </c>
      <c r="B21" s="172">
        <v>37</v>
      </c>
      <c r="C21" s="166">
        <v>0.1</v>
      </c>
      <c r="D21" s="173" t="s">
        <v>0</v>
      </c>
      <c r="E21" s="174" t="s">
        <v>0</v>
      </c>
      <c r="F21" s="5"/>
    </row>
    <row r="22" spans="1:8" x14ac:dyDescent="0.25">
      <c r="A22" s="30" t="s">
        <v>1</v>
      </c>
      <c r="B22" s="167">
        <v>51251</v>
      </c>
      <c r="C22" s="168">
        <v>100</v>
      </c>
      <c r="D22" s="169" t="s">
        <v>0</v>
      </c>
      <c r="E22" s="170" t="s">
        <v>0</v>
      </c>
    </row>
    <row r="23" spans="1:8" x14ac:dyDescent="0.25">
      <c r="A23" s="59" t="s">
        <v>45</v>
      </c>
      <c r="B23" s="175"/>
      <c r="C23" s="176"/>
      <c r="D23" s="177"/>
      <c r="E23" s="178"/>
    </row>
    <row r="24" spans="1:8" x14ac:dyDescent="0.25">
      <c r="A24" s="6" t="s">
        <v>43</v>
      </c>
      <c r="B24" s="179">
        <v>11576</v>
      </c>
      <c r="C24" s="180">
        <v>22.6</v>
      </c>
      <c r="D24" s="181">
        <v>89.3</v>
      </c>
      <c r="E24" s="182">
        <v>93.5</v>
      </c>
    </row>
    <row r="25" spans="1:8" x14ac:dyDescent="0.25">
      <c r="A25" s="6" t="s">
        <v>42</v>
      </c>
      <c r="B25" s="179">
        <v>5164</v>
      </c>
      <c r="C25" s="180">
        <v>10.1</v>
      </c>
      <c r="D25" s="181">
        <v>100.5</v>
      </c>
      <c r="E25" s="182">
        <v>105.7</v>
      </c>
    </row>
    <row r="26" spans="1:8" x14ac:dyDescent="0.25">
      <c r="A26" s="6" t="s">
        <v>41</v>
      </c>
      <c r="B26" s="179">
        <v>18089</v>
      </c>
      <c r="C26" s="180">
        <v>35.299999999999997</v>
      </c>
      <c r="D26" s="181">
        <v>85.4</v>
      </c>
      <c r="E26" s="182">
        <v>85.5</v>
      </c>
    </row>
    <row r="27" spans="1:8" x14ac:dyDescent="0.25">
      <c r="A27" s="6" t="s">
        <v>40</v>
      </c>
      <c r="B27" s="179">
        <v>9310</v>
      </c>
      <c r="C27" s="180">
        <v>18.2</v>
      </c>
      <c r="D27" s="181">
        <v>82.2</v>
      </c>
      <c r="E27" s="182">
        <v>83.1</v>
      </c>
    </row>
    <row r="28" spans="1:8" x14ac:dyDescent="0.25">
      <c r="A28" s="6" t="s">
        <v>39</v>
      </c>
      <c r="B28" s="179">
        <v>7095</v>
      </c>
      <c r="C28" s="180">
        <v>13.8</v>
      </c>
      <c r="D28" s="181">
        <v>87.4</v>
      </c>
      <c r="E28" s="182">
        <v>90.5</v>
      </c>
    </row>
    <row r="29" spans="1:8" x14ac:dyDescent="0.25">
      <c r="A29" s="30" t="s">
        <v>1</v>
      </c>
      <c r="B29" s="183">
        <f>SUM(B24:B28)</f>
        <v>51234</v>
      </c>
      <c r="C29" s="250">
        <f>+SUM(C24:C28)</f>
        <v>100</v>
      </c>
      <c r="D29" s="184">
        <f>+SUM(D24:D28)</f>
        <v>444.80000000000007</v>
      </c>
      <c r="E29" s="185">
        <f>SUM(E24:E28)</f>
        <v>458.29999999999995</v>
      </c>
    </row>
  </sheetData>
  <pageMargins left="0.7" right="0.7" top="0.75" bottom="0.75" header="0.3" footer="0.3"/>
  <pageSetup scale="93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4"/>
  <sheetViews>
    <sheetView workbookViewId="0">
      <selection activeCell="B20" sqref="B20:B23"/>
    </sheetView>
  </sheetViews>
  <sheetFormatPr defaultRowHeight="13.8" x14ac:dyDescent="0.25"/>
  <cols>
    <col min="1" max="1" width="18.5546875" style="1" customWidth="1"/>
    <col min="2" max="2" width="11.88671875" style="1" customWidth="1"/>
    <col min="3" max="3" width="9.21875" style="14" customWidth="1"/>
    <col min="4" max="5" width="10.44140625" style="14" customWidth="1"/>
    <col min="6" max="16384" width="8.88671875" style="1"/>
  </cols>
  <sheetData>
    <row r="1" spans="1:12" x14ac:dyDescent="0.25">
      <c r="A1" s="8" t="s">
        <v>137</v>
      </c>
      <c r="B1" s="8"/>
      <c r="C1" s="38"/>
      <c r="D1" s="38"/>
      <c r="E1" s="38"/>
      <c r="F1" s="8"/>
      <c r="G1" s="8"/>
      <c r="H1" s="8"/>
      <c r="I1" s="8"/>
      <c r="J1" s="8"/>
      <c r="K1" s="8"/>
      <c r="L1" s="8"/>
    </row>
    <row r="2" spans="1:12" x14ac:dyDescent="0.25">
      <c r="A2" s="8"/>
      <c r="B2" s="8"/>
      <c r="C2" s="38"/>
      <c r="D2" s="38"/>
      <c r="E2" s="38"/>
      <c r="F2" s="8"/>
      <c r="G2" s="8"/>
      <c r="H2" s="8"/>
      <c r="I2" s="8"/>
      <c r="J2" s="8"/>
      <c r="K2" s="8"/>
      <c r="L2" s="8"/>
    </row>
    <row r="3" spans="1:12" ht="33.6" customHeight="1" x14ac:dyDescent="0.25">
      <c r="A3" s="98" t="s">
        <v>22</v>
      </c>
      <c r="B3" s="100" t="s">
        <v>395</v>
      </c>
      <c r="C3" s="195" t="s">
        <v>396</v>
      </c>
      <c r="D3" s="195" t="s">
        <v>397</v>
      </c>
      <c r="E3" s="195" t="s">
        <v>398</v>
      </c>
    </row>
    <row r="4" spans="1:12" x14ac:dyDescent="0.25">
      <c r="A4" s="68" t="s">
        <v>17</v>
      </c>
      <c r="B4" s="108"/>
      <c r="C4" s="194"/>
      <c r="D4" s="194"/>
      <c r="E4" s="194"/>
    </row>
    <row r="5" spans="1:12" x14ac:dyDescent="0.25">
      <c r="A5" s="26" t="s">
        <v>128</v>
      </c>
      <c r="B5" s="107">
        <v>0</v>
      </c>
      <c r="C5" s="222">
        <v>0</v>
      </c>
      <c r="D5" s="222">
        <v>0</v>
      </c>
      <c r="E5" s="193" t="s">
        <v>391</v>
      </c>
    </row>
    <row r="6" spans="1:12" x14ac:dyDescent="0.25">
      <c r="A6" s="25" t="s">
        <v>15</v>
      </c>
      <c r="B6" s="108">
        <v>0</v>
      </c>
      <c r="C6" s="223">
        <v>0</v>
      </c>
      <c r="D6" s="223">
        <v>0</v>
      </c>
      <c r="E6" s="194" t="s">
        <v>391</v>
      </c>
    </row>
    <row r="7" spans="1:12" x14ac:dyDescent="0.25">
      <c r="A7" s="26" t="s">
        <v>14</v>
      </c>
      <c r="B7" s="107">
        <v>75</v>
      </c>
      <c r="C7" s="193">
        <v>8.6</v>
      </c>
      <c r="D7" s="193">
        <v>11.9</v>
      </c>
      <c r="E7" s="193" t="s">
        <v>391</v>
      </c>
    </row>
    <row r="8" spans="1:12" x14ac:dyDescent="0.25">
      <c r="A8" s="25" t="s">
        <v>13</v>
      </c>
      <c r="B8" s="108">
        <v>750</v>
      </c>
      <c r="C8" s="194">
        <v>86</v>
      </c>
      <c r="D8" s="194">
        <v>25.5</v>
      </c>
      <c r="E8" s="194" t="s">
        <v>391</v>
      </c>
    </row>
    <row r="9" spans="1:12" x14ac:dyDescent="0.25">
      <c r="A9" s="26" t="s">
        <v>12</v>
      </c>
      <c r="B9" s="107">
        <v>45</v>
      </c>
      <c r="C9" s="193">
        <v>5.2</v>
      </c>
      <c r="D9" s="193">
        <v>5.0999999999999996</v>
      </c>
      <c r="E9" s="193" t="s">
        <v>391</v>
      </c>
    </row>
    <row r="10" spans="1:12" x14ac:dyDescent="0.25">
      <c r="A10" s="67" t="s">
        <v>11</v>
      </c>
      <c r="B10" s="108"/>
      <c r="C10" s="194"/>
      <c r="D10" s="194"/>
      <c r="E10" s="194"/>
    </row>
    <row r="11" spans="1:12" x14ac:dyDescent="0.25">
      <c r="A11" s="26" t="s">
        <v>10</v>
      </c>
      <c r="B11" s="107">
        <v>338</v>
      </c>
      <c r="C11" s="193">
        <v>38.799999999999997</v>
      </c>
      <c r="D11" s="193">
        <v>11.7</v>
      </c>
      <c r="E11" s="193">
        <v>11.8</v>
      </c>
    </row>
    <row r="12" spans="1:12" x14ac:dyDescent="0.25">
      <c r="A12" s="25" t="s">
        <v>399</v>
      </c>
      <c r="B12" s="108">
        <v>534</v>
      </c>
      <c r="C12" s="194">
        <v>61.2</v>
      </c>
      <c r="D12" s="194">
        <v>18.7</v>
      </c>
      <c r="E12" s="194">
        <v>18.8</v>
      </c>
    </row>
    <row r="13" spans="1:12" x14ac:dyDescent="0.25">
      <c r="A13" s="59" t="s">
        <v>8</v>
      </c>
      <c r="B13" s="107"/>
      <c r="C13" s="193"/>
      <c r="D13" s="193"/>
      <c r="E13" s="193"/>
    </row>
    <row r="14" spans="1:12" x14ac:dyDescent="0.25">
      <c r="A14" s="25" t="s">
        <v>27</v>
      </c>
      <c r="B14" s="108">
        <v>706</v>
      </c>
      <c r="C14" s="194">
        <v>81</v>
      </c>
      <c r="D14" s="194">
        <v>14.8</v>
      </c>
      <c r="E14" s="194">
        <v>14.9</v>
      </c>
    </row>
    <row r="15" spans="1:12" x14ac:dyDescent="0.25">
      <c r="A15" s="26" t="s">
        <v>26</v>
      </c>
      <c r="B15" s="107">
        <v>100</v>
      </c>
      <c r="C15" s="193">
        <v>11.5</v>
      </c>
      <c r="D15" s="193">
        <v>25.6</v>
      </c>
      <c r="E15" s="193">
        <v>29.2</v>
      </c>
    </row>
    <row r="16" spans="1:12" x14ac:dyDescent="0.25">
      <c r="A16" s="25" t="s">
        <v>25</v>
      </c>
      <c r="B16" s="108">
        <v>15</v>
      </c>
      <c r="C16" s="194">
        <v>1.7</v>
      </c>
      <c r="D16" s="194">
        <v>26.8</v>
      </c>
      <c r="E16" s="194"/>
    </row>
    <row r="17" spans="1:5" x14ac:dyDescent="0.25">
      <c r="A17" s="26" t="s">
        <v>24</v>
      </c>
      <c r="B17" s="107"/>
      <c r="C17" s="193"/>
      <c r="D17" s="193"/>
      <c r="E17" s="193"/>
    </row>
    <row r="18" spans="1:5" x14ac:dyDescent="0.25">
      <c r="A18" s="25" t="s">
        <v>23</v>
      </c>
      <c r="B18" s="108">
        <v>28</v>
      </c>
      <c r="C18" s="194">
        <v>3.2</v>
      </c>
      <c r="D18" s="194">
        <v>7.5</v>
      </c>
      <c r="E18" s="194">
        <v>8.1</v>
      </c>
    </row>
    <row r="19" spans="1:5" x14ac:dyDescent="0.25">
      <c r="A19" s="59" t="s">
        <v>45</v>
      </c>
      <c r="B19" s="107"/>
      <c r="C19" s="193"/>
      <c r="D19" s="193"/>
      <c r="E19" s="193"/>
    </row>
    <row r="20" spans="1:5" x14ac:dyDescent="0.25">
      <c r="A20" s="25" t="s">
        <v>43</v>
      </c>
      <c r="B20" s="108">
        <v>151</v>
      </c>
      <c r="C20" s="194">
        <v>17.3</v>
      </c>
      <c r="D20" s="194">
        <v>12.190455277175431</v>
      </c>
      <c r="E20" s="194">
        <v>12.6609</v>
      </c>
    </row>
    <row r="21" spans="1:5" x14ac:dyDescent="0.25">
      <c r="A21" s="26" t="s">
        <v>42</v>
      </c>
      <c r="B21" s="107">
        <v>56</v>
      </c>
      <c r="C21" s="193">
        <v>6.4</v>
      </c>
      <c r="D21" s="193">
        <v>11.463124561177263</v>
      </c>
      <c r="E21" s="193">
        <v>11.9894</v>
      </c>
    </row>
    <row r="22" spans="1:5" x14ac:dyDescent="0.25">
      <c r="A22" s="25" t="s">
        <v>41</v>
      </c>
      <c r="B22" s="108">
        <v>425</v>
      </c>
      <c r="C22" s="194">
        <v>48.7</v>
      </c>
      <c r="D22" s="194">
        <v>20.07742801061033</v>
      </c>
      <c r="E22" s="194">
        <v>19.9437</v>
      </c>
    </row>
    <row r="23" spans="1:5" x14ac:dyDescent="0.25">
      <c r="A23" s="26" t="s">
        <v>40</v>
      </c>
      <c r="B23" s="107">
        <v>172</v>
      </c>
      <c r="C23" s="193">
        <v>19.7</v>
      </c>
      <c r="D23" s="193">
        <v>15.355977448140097</v>
      </c>
      <c r="E23" s="193">
        <v>15.2707</v>
      </c>
    </row>
    <row r="24" spans="1:5" x14ac:dyDescent="0.25">
      <c r="A24" s="25" t="s">
        <v>39</v>
      </c>
      <c r="B24" s="108">
        <v>65</v>
      </c>
      <c r="C24" s="194">
        <v>7.5</v>
      </c>
      <c r="D24" s="194">
        <v>8.2910489835173937</v>
      </c>
      <c r="E24" s="194">
        <v>8.4816000000000003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3"/>
  <sheetViews>
    <sheetView workbookViewId="0">
      <selection activeCell="G15" sqref="G15"/>
    </sheetView>
  </sheetViews>
  <sheetFormatPr defaultRowHeight="14.4" x14ac:dyDescent="0.3"/>
  <cols>
    <col min="1" max="1" width="18.5546875" customWidth="1"/>
    <col min="2" max="2" width="6.6640625" customWidth="1"/>
    <col min="3" max="3" width="5.5546875" style="215" customWidth="1"/>
    <col min="4" max="4" width="7" customWidth="1"/>
    <col min="5" max="5" width="6.109375" style="215" customWidth="1"/>
  </cols>
  <sheetData>
    <row r="1" spans="1:6" x14ac:dyDescent="0.3">
      <c r="A1" s="31" t="s">
        <v>146</v>
      </c>
      <c r="B1" s="70"/>
    </row>
    <row r="2" spans="1:6" x14ac:dyDescent="0.3">
      <c r="A2" s="31"/>
      <c r="B2" s="70"/>
    </row>
    <row r="3" spans="1:6" x14ac:dyDescent="0.3">
      <c r="A3" s="394" t="s">
        <v>145</v>
      </c>
      <c r="B3" s="393" t="s">
        <v>9</v>
      </c>
      <c r="C3" s="393"/>
      <c r="D3" s="393" t="s">
        <v>10</v>
      </c>
      <c r="E3" s="393"/>
      <c r="F3" s="392" t="s">
        <v>102</v>
      </c>
    </row>
    <row r="4" spans="1:6" x14ac:dyDescent="0.3">
      <c r="A4" s="394"/>
      <c r="B4" s="106" t="s">
        <v>109</v>
      </c>
      <c r="C4" s="203" t="s">
        <v>108</v>
      </c>
      <c r="D4" s="106" t="s">
        <v>109</v>
      </c>
      <c r="E4" s="203" t="s">
        <v>108</v>
      </c>
      <c r="F4" s="392"/>
    </row>
    <row r="5" spans="1:6" x14ac:dyDescent="0.3">
      <c r="A5" s="10" t="s">
        <v>144</v>
      </c>
      <c r="B5" s="103">
        <v>109</v>
      </c>
      <c r="C5" s="216">
        <f t="shared" ref="C5:C13" si="0">ROUND(B5/B$13*100,1)</f>
        <v>20.399999999999999</v>
      </c>
      <c r="D5" s="103">
        <v>66</v>
      </c>
      <c r="E5" s="216">
        <f t="shared" ref="E5:E13" si="1">ROUND(D5/D$13*100,1)</f>
        <v>19.5</v>
      </c>
      <c r="F5" s="103">
        <v>175</v>
      </c>
    </row>
    <row r="6" spans="1:6" x14ac:dyDescent="0.3">
      <c r="A6" s="11" t="s">
        <v>143</v>
      </c>
      <c r="B6" s="104">
        <v>112</v>
      </c>
      <c r="C6" s="217">
        <f t="shared" si="0"/>
        <v>21</v>
      </c>
      <c r="D6" s="104">
        <v>27</v>
      </c>
      <c r="E6" s="217">
        <f t="shared" si="1"/>
        <v>8</v>
      </c>
      <c r="F6" s="104">
        <v>139</v>
      </c>
    </row>
    <row r="7" spans="1:6" x14ac:dyDescent="0.3">
      <c r="A7" s="10" t="s">
        <v>402</v>
      </c>
      <c r="B7" s="103">
        <v>91</v>
      </c>
      <c r="C7" s="216">
        <f t="shared" si="0"/>
        <v>17</v>
      </c>
      <c r="D7" s="103">
        <v>42</v>
      </c>
      <c r="E7" s="216">
        <f t="shared" si="1"/>
        <v>12.4</v>
      </c>
      <c r="F7" s="103">
        <v>133</v>
      </c>
    </row>
    <row r="8" spans="1:6" x14ac:dyDescent="0.3">
      <c r="A8" s="11" t="s">
        <v>142</v>
      </c>
      <c r="B8" s="104">
        <v>17</v>
      </c>
      <c r="C8" s="217">
        <f t="shared" si="0"/>
        <v>3.2</v>
      </c>
      <c r="D8" s="104">
        <v>22</v>
      </c>
      <c r="E8" s="217">
        <f t="shared" si="1"/>
        <v>6.5</v>
      </c>
      <c r="F8" s="104">
        <v>39</v>
      </c>
    </row>
    <row r="9" spans="1:6" x14ac:dyDescent="0.3">
      <c r="A9" s="10" t="s">
        <v>141</v>
      </c>
      <c r="B9" s="103">
        <v>17</v>
      </c>
      <c r="C9" s="216">
        <f t="shared" si="0"/>
        <v>3.2</v>
      </c>
      <c r="D9" s="103">
        <v>12</v>
      </c>
      <c r="E9" s="216">
        <f t="shared" si="1"/>
        <v>3.6</v>
      </c>
      <c r="F9" s="103">
        <v>29</v>
      </c>
    </row>
    <row r="10" spans="1:6" x14ac:dyDescent="0.3">
      <c r="A10" s="11" t="s">
        <v>140</v>
      </c>
      <c r="B10" s="104">
        <v>8</v>
      </c>
      <c r="C10" s="217">
        <f t="shared" si="0"/>
        <v>1.5</v>
      </c>
      <c r="D10" s="104">
        <v>3</v>
      </c>
      <c r="E10" s="217">
        <f t="shared" si="1"/>
        <v>0.9</v>
      </c>
      <c r="F10" s="104">
        <v>11</v>
      </c>
    </row>
    <row r="11" spans="1:6" x14ac:dyDescent="0.3">
      <c r="A11" s="10" t="s">
        <v>139</v>
      </c>
      <c r="B11" s="103">
        <v>7</v>
      </c>
      <c r="C11" s="216">
        <f t="shared" si="0"/>
        <v>1.3</v>
      </c>
      <c r="D11" s="103">
        <v>4</v>
      </c>
      <c r="E11" s="216">
        <f t="shared" si="1"/>
        <v>1.2</v>
      </c>
      <c r="F11" s="103">
        <v>11</v>
      </c>
    </row>
    <row r="12" spans="1:6" x14ac:dyDescent="0.3">
      <c r="A12" s="11" t="s">
        <v>138</v>
      </c>
      <c r="B12" s="104">
        <v>173</v>
      </c>
      <c r="C12" s="217">
        <f t="shared" si="0"/>
        <v>32.4</v>
      </c>
      <c r="D12" s="104">
        <v>162</v>
      </c>
      <c r="E12" s="217">
        <f t="shared" si="1"/>
        <v>47.9</v>
      </c>
      <c r="F12" s="104">
        <v>335</v>
      </c>
    </row>
    <row r="13" spans="1:6" x14ac:dyDescent="0.3">
      <c r="A13" s="12" t="s">
        <v>102</v>
      </c>
      <c r="B13" s="105">
        <v>534</v>
      </c>
      <c r="C13" s="218">
        <f t="shared" si="0"/>
        <v>100</v>
      </c>
      <c r="D13" s="105">
        <v>338</v>
      </c>
      <c r="E13" s="218">
        <f t="shared" si="1"/>
        <v>100</v>
      </c>
      <c r="F13" s="105">
        <v>872</v>
      </c>
    </row>
  </sheetData>
  <mergeCells count="4">
    <mergeCell ref="F3:F4"/>
    <mergeCell ref="B3:C3"/>
    <mergeCell ref="D3:E3"/>
    <mergeCell ref="A3:A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4"/>
  <sheetViews>
    <sheetView workbookViewId="0">
      <selection activeCell="I36" sqref="I36"/>
    </sheetView>
  </sheetViews>
  <sheetFormatPr defaultRowHeight="13.8" x14ac:dyDescent="0.25"/>
  <cols>
    <col min="1" max="1" width="20.109375" style="1" customWidth="1"/>
    <col min="2" max="2" width="10.88671875" style="1" customWidth="1"/>
    <col min="3" max="3" width="11.44140625" style="1" customWidth="1"/>
    <col min="4" max="4" width="8.88671875" style="1"/>
    <col min="5" max="5" width="8.88671875" style="196"/>
    <col min="6" max="16384" width="8.88671875" style="1"/>
  </cols>
  <sheetData>
    <row r="1" spans="1:8" x14ac:dyDescent="0.25">
      <c r="A1" s="8" t="s">
        <v>148</v>
      </c>
      <c r="B1" s="8"/>
      <c r="C1" s="8"/>
      <c r="D1" s="8"/>
      <c r="E1" s="209"/>
      <c r="F1" s="8"/>
      <c r="G1" s="8"/>
      <c r="H1" s="8"/>
    </row>
    <row r="2" spans="1:8" x14ac:dyDescent="0.25">
      <c r="A2" s="8"/>
      <c r="B2" s="8"/>
      <c r="C2" s="8"/>
      <c r="D2" s="8"/>
      <c r="E2" s="209"/>
      <c r="F2" s="8"/>
      <c r="G2" s="8"/>
      <c r="H2" s="8"/>
    </row>
    <row r="3" spans="1:8" x14ac:dyDescent="0.25">
      <c r="A3" s="98" t="s">
        <v>22</v>
      </c>
      <c r="B3" s="99" t="s">
        <v>153</v>
      </c>
      <c r="C3" s="99" t="s">
        <v>152</v>
      </c>
      <c r="D3" s="99" t="s">
        <v>1</v>
      </c>
      <c r="E3" s="204" t="s">
        <v>32</v>
      </c>
    </row>
    <row r="4" spans="1:8" x14ac:dyDescent="0.25">
      <c r="A4" s="68" t="s">
        <v>17</v>
      </c>
      <c r="B4" s="29"/>
      <c r="C4" s="29"/>
      <c r="D4" s="29"/>
      <c r="E4" s="194"/>
    </row>
    <row r="5" spans="1:8" x14ac:dyDescent="0.25">
      <c r="A5" s="26" t="s">
        <v>128</v>
      </c>
      <c r="B5" s="89">
        <v>265</v>
      </c>
      <c r="C5" s="89">
        <v>179</v>
      </c>
      <c r="D5" s="89">
        <v>444</v>
      </c>
      <c r="E5" s="206">
        <f>ROUND(C5/D5*100, 1)</f>
        <v>40.299999999999997</v>
      </c>
    </row>
    <row r="6" spans="1:8" x14ac:dyDescent="0.25">
      <c r="A6" s="25" t="s">
        <v>15</v>
      </c>
      <c r="B6" s="91">
        <v>79</v>
      </c>
      <c r="C6" s="91">
        <v>80</v>
      </c>
      <c r="D6" s="91">
        <v>159</v>
      </c>
      <c r="E6" s="210">
        <f>ROUND(C6/D6*100, 1)</f>
        <v>50.3</v>
      </c>
    </row>
    <row r="7" spans="1:8" x14ac:dyDescent="0.25">
      <c r="A7" s="26" t="s">
        <v>14</v>
      </c>
      <c r="B7" s="89">
        <v>181</v>
      </c>
      <c r="C7" s="89">
        <v>302</v>
      </c>
      <c r="D7" s="89">
        <v>483</v>
      </c>
      <c r="E7" s="206">
        <f>ROUND(C7/D7*100, 1)</f>
        <v>62.5</v>
      </c>
    </row>
    <row r="8" spans="1:8" x14ac:dyDescent="0.25">
      <c r="A8" s="25" t="s">
        <v>13</v>
      </c>
      <c r="B8" s="91">
        <v>7902</v>
      </c>
      <c r="C8" s="91">
        <v>2628</v>
      </c>
      <c r="D8" s="91">
        <v>10530</v>
      </c>
      <c r="E8" s="210">
        <f>ROUND(C8/D8*100, 1)</f>
        <v>25</v>
      </c>
    </row>
    <row r="9" spans="1:8" x14ac:dyDescent="0.25">
      <c r="A9" s="26" t="s">
        <v>12</v>
      </c>
      <c r="B9" s="89">
        <v>38916</v>
      </c>
      <c r="C9" s="89">
        <v>717</v>
      </c>
      <c r="D9" s="89">
        <v>39633</v>
      </c>
      <c r="E9" s="206">
        <f>ROUND(C9/D9*100, 1)</f>
        <v>1.8</v>
      </c>
    </row>
    <row r="10" spans="1:8" x14ac:dyDescent="0.25">
      <c r="A10" s="67" t="s">
        <v>11</v>
      </c>
      <c r="B10" s="91"/>
      <c r="C10" s="91"/>
      <c r="D10" s="91"/>
      <c r="E10" s="211"/>
    </row>
    <row r="11" spans="1:8" x14ac:dyDescent="0.25">
      <c r="A11" s="26" t="s">
        <v>10</v>
      </c>
      <c r="B11" s="89">
        <v>24347</v>
      </c>
      <c r="C11" s="89">
        <v>1210</v>
      </c>
      <c r="D11" s="89">
        <v>25557</v>
      </c>
      <c r="E11" s="206">
        <f>ROUND(C11/D11*100, 1)</f>
        <v>4.7</v>
      </c>
    </row>
    <row r="12" spans="1:8" x14ac:dyDescent="0.25">
      <c r="A12" s="25" t="s">
        <v>399</v>
      </c>
      <c r="B12" s="91">
        <v>22995</v>
      </c>
      <c r="C12" s="91">
        <v>2696</v>
      </c>
      <c r="D12" s="91">
        <v>25691</v>
      </c>
      <c r="E12" s="210">
        <f>ROUND(C12/D12*100, 1)</f>
        <v>10.5</v>
      </c>
    </row>
    <row r="13" spans="1:8" x14ac:dyDescent="0.25">
      <c r="A13" s="59" t="s">
        <v>8</v>
      </c>
      <c r="B13" s="89"/>
      <c r="C13" s="89"/>
      <c r="D13" s="89"/>
      <c r="E13" s="212"/>
    </row>
    <row r="14" spans="1:8" x14ac:dyDescent="0.25">
      <c r="A14" s="25" t="s">
        <v>27</v>
      </c>
      <c r="B14" s="91">
        <v>42911</v>
      </c>
      <c r="C14" s="91">
        <v>2916</v>
      </c>
      <c r="D14" s="91">
        <v>45827</v>
      </c>
      <c r="E14" s="210">
        <f>ROUND(C14/D14*100, 1)</f>
        <v>6.4</v>
      </c>
    </row>
    <row r="15" spans="1:8" x14ac:dyDescent="0.25">
      <c r="A15" s="26" t="s">
        <v>26</v>
      </c>
      <c r="B15" s="89">
        <v>1899</v>
      </c>
      <c r="C15" s="89">
        <v>552</v>
      </c>
      <c r="D15" s="89">
        <v>2451</v>
      </c>
      <c r="E15" s="206">
        <f>ROUND(C15/D15*100, 1)</f>
        <v>22.5</v>
      </c>
    </row>
    <row r="16" spans="1:8" x14ac:dyDescent="0.25">
      <c r="A16" s="25" t="s">
        <v>25</v>
      </c>
      <c r="B16" s="91">
        <v>314</v>
      </c>
      <c r="C16" s="91">
        <v>65</v>
      </c>
      <c r="D16" s="91">
        <v>379</v>
      </c>
      <c r="E16" s="210">
        <f>ROUND(C16/D16*100, 1)</f>
        <v>17.2</v>
      </c>
    </row>
    <row r="17" spans="1:5" x14ac:dyDescent="0.25">
      <c r="A17" s="26" t="s">
        <v>24</v>
      </c>
      <c r="B17" s="89">
        <v>344</v>
      </c>
      <c r="C17" s="89">
        <v>33</v>
      </c>
      <c r="D17" s="89">
        <v>377</v>
      </c>
      <c r="E17" s="193">
        <v>8.8000000000000007</v>
      </c>
    </row>
    <row r="18" spans="1:5" x14ac:dyDescent="0.25">
      <c r="A18" s="25" t="s">
        <v>23</v>
      </c>
      <c r="B18" s="91">
        <v>566</v>
      </c>
      <c r="C18" s="91">
        <v>156</v>
      </c>
      <c r="D18" s="91">
        <v>722</v>
      </c>
      <c r="E18" s="194">
        <v>21.6</v>
      </c>
    </row>
    <row r="19" spans="1:5" x14ac:dyDescent="0.25">
      <c r="A19" s="71"/>
      <c r="B19" s="6"/>
      <c r="C19" s="6"/>
      <c r="D19" s="6"/>
      <c r="E19" s="213"/>
    </row>
    <row r="20" spans="1:5" x14ac:dyDescent="0.25">
      <c r="A20" s="6"/>
      <c r="B20" s="6"/>
      <c r="C20" s="6"/>
      <c r="D20" s="6"/>
      <c r="E20" s="213"/>
    </row>
    <row r="21" spans="1:5" x14ac:dyDescent="0.25">
      <c r="A21" s="6"/>
      <c r="B21" s="6"/>
      <c r="C21" s="6"/>
      <c r="D21" s="6"/>
      <c r="E21" s="214"/>
    </row>
    <row r="22" spans="1:5" x14ac:dyDescent="0.25">
      <c r="A22" s="6"/>
      <c r="B22" s="6"/>
      <c r="C22" s="6"/>
      <c r="D22" s="6"/>
      <c r="E22" s="214"/>
    </row>
    <row r="23" spans="1:5" x14ac:dyDescent="0.25">
      <c r="A23" s="6"/>
      <c r="B23" s="6"/>
      <c r="C23" s="6"/>
      <c r="D23" s="6"/>
      <c r="E23" s="214"/>
    </row>
    <row r="24" spans="1:5" x14ac:dyDescent="0.25">
      <c r="A24" s="6"/>
      <c r="B24" s="6"/>
      <c r="C24" s="6"/>
      <c r="D24" s="6"/>
      <c r="E24" s="214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3"/>
  <sheetViews>
    <sheetView workbookViewId="0">
      <selection activeCell="D22" sqref="D22"/>
    </sheetView>
  </sheetViews>
  <sheetFormatPr defaultRowHeight="13.8" x14ac:dyDescent="0.25"/>
  <cols>
    <col min="1" max="1" width="22.44140625" style="1" customWidth="1"/>
    <col min="2" max="2" width="11.109375" style="1" customWidth="1"/>
    <col min="3" max="3" width="9" style="1" customWidth="1"/>
    <col min="4" max="4" width="8.88671875" style="1" customWidth="1"/>
    <col min="5" max="5" width="9.6640625" style="196" customWidth="1"/>
    <col min="6" max="16384" width="8.88671875" style="1"/>
  </cols>
  <sheetData>
    <row r="1" spans="1:7" x14ac:dyDescent="0.25">
      <c r="A1" s="8" t="s">
        <v>403</v>
      </c>
    </row>
    <row r="3" spans="1:7" ht="16.2" customHeight="1" x14ac:dyDescent="0.25">
      <c r="A3" s="102" t="s">
        <v>419</v>
      </c>
      <c r="B3" s="100" t="s">
        <v>153</v>
      </c>
      <c r="C3" s="100" t="s">
        <v>152</v>
      </c>
      <c r="D3" s="100" t="s">
        <v>1</v>
      </c>
      <c r="E3" s="195" t="s">
        <v>404</v>
      </c>
      <c r="F3" s="72"/>
      <c r="G3" s="72"/>
    </row>
    <row r="4" spans="1:7" ht="13.2" customHeight="1" x14ac:dyDescent="0.25">
      <c r="A4" s="395" t="s">
        <v>420</v>
      </c>
      <c r="B4" s="395"/>
      <c r="C4" s="395"/>
      <c r="D4" s="395"/>
      <c r="E4" s="395"/>
      <c r="F4" s="72"/>
      <c r="G4" s="72"/>
    </row>
    <row r="5" spans="1:7" x14ac:dyDescent="0.25">
      <c r="A5" s="88" t="s">
        <v>151</v>
      </c>
      <c r="B5" s="89">
        <v>10640</v>
      </c>
      <c r="C5" s="89">
        <v>831</v>
      </c>
      <c r="D5" s="89">
        <v>11471</v>
      </c>
      <c r="E5" s="193">
        <v>7.2</v>
      </c>
    </row>
    <row r="6" spans="1:7" x14ac:dyDescent="0.25">
      <c r="A6" s="90" t="s">
        <v>83</v>
      </c>
      <c r="B6" s="91">
        <v>11325</v>
      </c>
      <c r="C6" s="91">
        <v>99</v>
      </c>
      <c r="D6" s="91">
        <v>11424</v>
      </c>
      <c r="E6" s="194">
        <v>0.9</v>
      </c>
    </row>
    <row r="7" spans="1:7" x14ac:dyDescent="0.25">
      <c r="A7" s="88" t="s">
        <v>150</v>
      </c>
      <c r="B7" s="89">
        <v>1868</v>
      </c>
      <c r="C7" s="89">
        <v>1318</v>
      </c>
      <c r="D7" s="89">
        <v>3186</v>
      </c>
      <c r="E7" s="193">
        <v>41.4</v>
      </c>
    </row>
    <row r="8" spans="1:7" x14ac:dyDescent="0.25">
      <c r="A8" s="92" t="s">
        <v>149</v>
      </c>
      <c r="B8" s="93"/>
      <c r="C8" s="93"/>
      <c r="D8" s="93"/>
      <c r="E8" s="205"/>
    </row>
    <row r="9" spans="1:7" x14ac:dyDescent="0.25">
      <c r="A9" s="94" t="s">
        <v>407</v>
      </c>
      <c r="B9" s="89">
        <v>7</v>
      </c>
      <c r="C9" s="89">
        <v>237</v>
      </c>
      <c r="D9" s="89">
        <v>244</v>
      </c>
      <c r="E9" s="193">
        <v>97.131147540983605</v>
      </c>
    </row>
    <row r="10" spans="1:7" x14ac:dyDescent="0.25">
      <c r="A10" s="95" t="s">
        <v>408</v>
      </c>
      <c r="B10" s="91">
        <v>406</v>
      </c>
      <c r="C10" s="91">
        <v>468</v>
      </c>
      <c r="D10" s="91">
        <v>874</v>
      </c>
      <c r="E10" s="194">
        <v>53.546910755148744</v>
      </c>
    </row>
    <row r="11" spans="1:7" x14ac:dyDescent="0.25">
      <c r="A11" s="94" t="s">
        <v>409</v>
      </c>
      <c r="B11" s="89">
        <v>18</v>
      </c>
      <c r="C11" s="89">
        <v>46</v>
      </c>
      <c r="D11" s="89">
        <v>64</v>
      </c>
      <c r="E11" s="193">
        <v>71.875</v>
      </c>
    </row>
    <row r="12" spans="1:7" x14ac:dyDescent="0.25">
      <c r="A12" s="95" t="s">
        <v>406</v>
      </c>
      <c r="B12" s="91">
        <v>0</v>
      </c>
      <c r="C12" s="91">
        <v>5</v>
      </c>
      <c r="D12" s="91">
        <v>5</v>
      </c>
      <c r="E12" s="194">
        <v>100</v>
      </c>
    </row>
    <row r="13" spans="1:7" x14ac:dyDescent="0.25">
      <c r="A13" s="396" t="s">
        <v>405</v>
      </c>
      <c r="B13" s="396"/>
      <c r="C13" s="396"/>
      <c r="D13" s="396"/>
      <c r="E13" s="396"/>
    </row>
    <row r="14" spans="1:7" x14ac:dyDescent="0.25">
      <c r="A14" s="90" t="s">
        <v>410</v>
      </c>
      <c r="B14" s="91">
        <v>152</v>
      </c>
      <c r="C14" s="91">
        <v>819</v>
      </c>
      <c r="D14" s="91">
        <v>971</v>
      </c>
      <c r="E14" s="194">
        <v>84.3</v>
      </c>
    </row>
    <row r="15" spans="1:7" x14ac:dyDescent="0.25">
      <c r="A15" s="88" t="s">
        <v>411</v>
      </c>
      <c r="B15" s="89">
        <v>12</v>
      </c>
      <c r="C15" s="89">
        <v>43</v>
      </c>
      <c r="D15" s="89">
        <v>55</v>
      </c>
      <c r="E15" s="193">
        <v>78.2</v>
      </c>
    </row>
    <row r="16" spans="1:7" x14ac:dyDescent="0.25">
      <c r="A16" s="90" t="s">
        <v>413</v>
      </c>
      <c r="B16" s="91">
        <v>23</v>
      </c>
      <c r="C16" s="91">
        <v>56</v>
      </c>
      <c r="D16" s="91">
        <v>79</v>
      </c>
      <c r="E16" s="194">
        <v>70.900000000000006</v>
      </c>
    </row>
    <row r="17" spans="1:5" x14ac:dyDescent="0.25">
      <c r="A17" s="88" t="s">
        <v>412</v>
      </c>
      <c r="B17" s="89">
        <v>211</v>
      </c>
      <c r="C17" s="89">
        <v>401</v>
      </c>
      <c r="D17" s="89">
        <v>612</v>
      </c>
      <c r="E17" s="193">
        <v>65.5</v>
      </c>
    </row>
    <row r="18" spans="1:5" x14ac:dyDescent="0.25">
      <c r="A18" s="90" t="s">
        <v>414</v>
      </c>
      <c r="B18" s="91">
        <v>242</v>
      </c>
      <c r="C18" s="91">
        <v>328</v>
      </c>
      <c r="D18" s="91">
        <v>570</v>
      </c>
      <c r="E18" s="194">
        <v>57.5</v>
      </c>
    </row>
    <row r="19" spans="1:5" x14ac:dyDescent="0.25">
      <c r="A19" s="88" t="s">
        <v>415</v>
      </c>
      <c r="B19" s="89">
        <v>176</v>
      </c>
      <c r="C19" s="89">
        <v>160</v>
      </c>
      <c r="D19" s="89">
        <v>336</v>
      </c>
      <c r="E19" s="193">
        <v>47.6</v>
      </c>
    </row>
    <row r="20" spans="1:5" x14ac:dyDescent="0.25">
      <c r="A20" s="90" t="s">
        <v>416</v>
      </c>
      <c r="B20" s="91">
        <v>1264</v>
      </c>
      <c r="C20" s="91">
        <v>91</v>
      </c>
      <c r="D20" s="91">
        <v>1355</v>
      </c>
      <c r="E20" s="194">
        <v>6.7</v>
      </c>
    </row>
    <row r="21" spans="1:5" x14ac:dyDescent="0.25">
      <c r="A21" s="88" t="s">
        <v>417</v>
      </c>
      <c r="B21" s="89">
        <v>219</v>
      </c>
      <c r="C21" s="89">
        <v>176</v>
      </c>
      <c r="D21" s="89">
        <v>395</v>
      </c>
      <c r="E21" s="206">
        <v>44.6</v>
      </c>
    </row>
    <row r="22" spans="1:5" x14ac:dyDescent="0.25">
      <c r="A22" s="90" t="s">
        <v>418</v>
      </c>
      <c r="B22" s="96">
        <v>2299</v>
      </c>
      <c r="C22" s="96">
        <v>2074</v>
      </c>
      <c r="D22" s="96">
        <v>4373</v>
      </c>
      <c r="E22" s="207">
        <v>47.4</v>
      </c>
    </row>
    <row r="23" spans="1:5" x14ac:dyDescent="0.25">
      <c r="A23" s="73" t="s">
        <v>1</v>
      </c>
      <c r="B23" s="97">
        <v>47343</v>
      </c>
      <c r="C23" s="97">
        <v>3906</v>
      </c>
      <c r="D23" s="97">
        <v>51249</v>
      </c>
      <c r="E23" s="208">
        <v>7.6</v>
      </c>
    </row>
  </sheetData>
  <mergeCells count="2">
    <mergeCell ref="A4:E4"/>
    <mergeCell ref="A13:E1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9"/>
  <sheetViews>
    <sheetView topLeftCell="A7" zoomScaleNormal="100" workbookViewId="0">
      <selection activeCell="B18" sqref="B18"/>
    </sheetView>
  </sheetViews>
  <sheetFormatPr defaultRowHeight="13.8" x14ac:dyDescent="0.25"/>
  <cols>
    <col min="1" max="1" width="16.88671875" style="1" customWidth="1"/>
    <col min="2" max="2" width="8.77734375" style="1" customWidth="1"/>
    <col min="3" max="3" width="8.6640625" style="196" customWidth="1"/>
    <col min="4" max="4" width="8.6640625" style="1" customWidth="1"/>
    <col min="5" max="5" width="8.5546875" style="196" customWidth="1"/>
    <col min="6" max="6" width="8.21875" style="1" customWidth="1"/>
    <col min="7" max="7" width="8.77734375" style="196" customWidth="1"/>
    <col min="8" max="8" width="9.33203125" style="1" customWidth="1"/>
    <col min="9" max="9" width="8.44140625" style="196" customWidth="1"/>
    <col min="10" max="10" width="7.77734375" style="1" customWidth="1"/>
    <col min="11" max="11" width="8.6640625" style="196" customWidth="1"/>
    <col min="12" max="12" width="9" style="1" customWidth="1"/>
    <col min="13" max="16384" width="8.88671875" style="1"/>
  </cols>
  <sheetData>
    <row r="1" spans="1:12" x14ac:dyDescent="0.25">
      <c r="A1" s="8" t="s">
        <v>174</v>
      </c>
    </row>
    <row r="2" spans="1:12" x14ac:dyDescent="0.25">
      <c r="G2" s="293"/>
    </row>
    <row r="3" spans="1:12" x14ac:dyDescent="0.25">
      <c r="A3" s="399" t="s">
        <v>173</v>
      </c>
      <c r="B3" s="401" t="s">
        <v>172</v>
      </c>
      <c r="C3" s="401"/>
      <c r="D3" s="401" t="s">
        <v>171</v>
      </c>
      <c r="E3" s="401"/>
      <c r="F3" s="401" t="s">
        <v>170</v>
      </c>
      <c r="G3" s="401"/>
      <c r="H3" s="401" t="s">
        <v>169</v>
      </c>
      <c r="I3" s="401"/>
      <c r="J3" s="401" t="s">
        <v>163</v>
      </c>
      <c r="K3" s="401"/>
      <c r="L3" s="32" t="s">
        <v>1</v>
      </c>
    </row>
    <row r="4" spans="1:12" x14ac:dyDescent="0.25">
      <c r="A4" s="400"/>
      <c r="B4" s="76" t="s">
        <v>167</v>
      </c>
      <c r="C4" s="283" t="s">
        <v>168</v>
      </c>
      <c r="D4" s="76" t="s">
        <v>167</v>
      </c>
      <c r="E4" s="283" t="s">
        <v>168</v>
      </c>
      <c r="F4" s="76" t="s">
        <v>167</v>
      </c>
      <c r="G4" s="292" t="s">
        <v>168</v>
      </c>
      <c r="H4" s="76" t="s">
        <v>167</v>
      </c>
      <c r="I4" s="283" t="s">
        <v>168</v>
      </c>
      <c r="J4" s="76" t="s">
        <v>167</v>
      </c>
      <c r="K4" s="283" t="s">
        <v>168</v>
      </c>
      <c r="L4" s="76" t="s">
        <v>167</v>
      </c>
    </row>
    <row r="5" spans="1:12" x14ac:dyDescent="0.25">
      <c r="A5" s="402" t="s">
        <v>17</v>
      </c>
      <c r="B5" s="403"/>
      <c r="C5" s="403"/>
      <c r="D5" s="403"/>
      <c r="E5" s="403"/>
      <c r="F5" s="403"/>
      <c r="G5" s="403"/>
      <c r="H5" s="403"/>
      <c r="I5" s="403"/>
      <c r="J5" s="403"/>
      <c r="K5" s="403"/>
      <c r="L5" s="404"/>
    </row>
    <row r="6" spans="1:12" x14ac:dyDescent="0.25">
      <c r="A6" s="77" t="s">
        <v>16</v>
      </c>
      <c r="B6" s="225">
        <v>206</v>
      </c>
      <c r="C6" s="134">
        <v>46.4</v>
      </c>
      <c r="D6" s="225">
        <v>231</v>
      </c>
      <c r="E6" s="134">
        <v>52</v>
      </c>
      <c r="F6" s="225">
        <v>0</v>
      </c>
      <c r="G6" s="134">
        <v>0</v>
      </c>
      <c r="H6" s="225">
        <v>0</v>
      </c>
      <c r="I6" s="134">
        <v>0</v>
      </c>
      <c r="J6" s="225">
        <v>7</v>
      </c>
      <c r="K6" s="134">
        <v>1.6</v>
      </c>
      <c r="L6" s="225">
        <v>444</v>
      </c>
    </row>
    <row r="7" spans="1:12" x14ac:dyDescent="0.25">
      <c r="A7" s="79" t="s">
        <v>15</v>
      </c>
      <c r="B7" s="226">
        <v>80</v>
      </c>
      <c r="C7" s="284">
        <v>50.3</v>
      </c>
      <c r="D7" s="226">
        <v>77</v>
      </c>
      <c r="E7" s="284">
        <v>48.4</v>
      </c>
      <c r="F7" s="224">
        <v>0</v>
      </c>
      <c r="G7" s="284">
        <v>0</v>
      </c>
      <c r="H7" s="226">
        <v>2</v>
      </c>
      <c r="I7" s="284">
        <v>1.3</v>
      </c>
      <c r="J7" s="226">
        <v>0</v>
      </c>
      <c r="K7" s="284">
        <v>0</v>
      </c>
      <c r="L7" s="226">
        <v>159</v>
      </c>
    </row>
    <row r="8" spans="1:12" x14ac:dyDescent="0.25">
      <c r="A8" s="77" t="s">
        <v>14</v>
      </c>
      <c r="B8" s="225">
        <v>185</v>
      </c>
      <c r="C8" s="134">
        <v>38.299999999999997</v>
      </c>
      <c r="D8" s="225">
        <v>293</v>
      </c>
      <c r="E8" s="134">
        <v>60.7</v>
      </c>
      <c r="F8" s="225">
        <v>0</v>
      </c>
      <c r="G8" s="134">
        <v>0</v>
      </c>
      <c r="H8" s="225">
        <v>4</v>
      </c>
      <c r="I8" s="134">
        <v>0.8</v>
      </c>
      <c r="J8" s="225">
        <v>1</v>
      </c>
      <c r="K8" s="134">
        <v>0.2</v>
      </c>
      <c r="L8" s="225">
        <v>483</v>
      </c>
    </row>
    <row r="9" spans="1:12" x14ac:dyDescent="0.25">
      <c r="A9" s="79" t="s">
        <v>166</v>
      </c>
      <c r="B9" s="226">
        <v>2746</v>
      </c>
      <c r="C9" s="284">
        <v>26.1</v>
      </c>
      <c r="D9" s="226">
        <v>7597</v>
      </c>
      <c r="E9" s="284">
        <v>72.099999999999994</v>
      </c>
      <c r="F9" s="226">
        <v>35</v>
      </c>
      <c r="G9" s="284">
        <v>0.3</v>
      </c>
      <c r="H9" s="226">
        <v>129</v>
      </c>
      <c r="I9" s="284">
        <v>1.2</v>
      </c>
      <c r="J9" s="226">
        <v>23</v>
      </c>
      <c r="K9" s="284">
        <v>0.2</v>
      </c>
      <c r="L9" s="226">
        <v>10530</v>
      </c>
    </row>
    <row r="10" spans="1:12" x14ac:dyDescent="0.25">
      <c r="A10" s="77" t="s">
        <v>12</v>
      </c>
      <c r="B10" s="225">
        <v>16644</v>
      </c>
      <c r="C10" s="134">
        <v>42</v>
      </c>
      <c r="D10" s="225">
        <v>20049</v>
      </c>
      <c r="E10" s="134">
        <v>50.6</v>
      </c>
      <c r="F10" s="225">
        <v>272</v>
      </c>
      <c r="G10" s="134">
        <v>0.7</v>
      </c>
      <c r="H10" s="225">
        <v>2601</v>
      </c>
      <c r="I10" s="134">
        <v>6.6</v>
      </c>
      <c r="J10" s="225">
        <v>67</v>
      </c>
      <c r="K10" s="134">
        <v>0.2</v>
      </c>
      <c r="L10" s="225">
        <v>39633</v>
      </c>
    </row>
    <row r="11" spans="1:12" x14ac:dyDescent="0.25">
      <c r="A11" s="405" t="s">
        <v>11</v>
      </c>
      <c r="B11" s="405"/>
      <c r="C11" s="405"/>
      <c r="D11" s="405"/>
      <c r="E11" s="405"/>
      <c r="F11" s="405"/>
      <c r="G11" s="405"/>
      <c r="H11" s="405"/>
      <c r="I11" s="405"/>
      <c r="J11" s="405"/>
      <c r="K11" s="405"/>
      <c r="L11" s="405"/>
    </row>
    <row r="12" spans="1:12" x14ac:dyDescent="0.25">
      <c r="A12" s="77" t="s">
        <v>10</v>
      </c>
      <c r="B12" s="78">
        <v>10868</v>
      </c>
      <c r="C12" s="285">
        <v>42.52</v>
      </c>
      <c r="D12" s="78">
        <v>12902</v>
      </c>
      <c r="E12" s="134">
        <v>50.48</v>
      </c>
      <c r="F12" s="78">
        <v>166</v>
      </c>
      <c r="G12" s="285">
        <v>0.65</v>
      </c>
      <c r="H12" s="78">
        <v>1589</v>
      </c>
      <c r="I12" s="134">
        <v>6.22</v>
      </c>
      <c r="J12" s="78">
        <v>32</v>
      </c>
      <c r="K12" s="134">
        <v>0.13</v>
      </c>
      <c r="L12" s="78">
        <v>25557</v>
      </c>
    </row>
    <row r="13" spans="1:12" x14ac:dyDescent="0.25">
      <c r="A13" s="80" t="s">
        <v>165</v>
      </c>
      <c r="B13" s="81">
        <v>8992</v>
      </c>
      <c r="C13" s="286">
        <v>35</v>
      </c>
      <c r="D13" s="81">
        <v>15345</v>
      </c>
      <c r="E13" s="135">
        <v>59.73</v>
      </c>
      <c r="F13" s="81">
        <v>141</v>
      </c>
      <c r="G13" s="286">
        <v>0.55000000000000004</v>
      </c>
      <c r="H13" s="81">
        <v>1147</v>
      </c>
      <c r="I13" s="135">
        <v>4.46</v>
      </c>
      <c r="J13" s="81">
        <v>66</v>
      </c>
      <c r="K13" s="135">
        <v>0.26</v>
      </c>
      <c r="L13" s="81">
        <v>25691</v>
      </c>
    </row>
    <row r="14" spans="1:12" x14ac:dyDescent="0.25">
      <c r="A14" s="398" t="s">
        <v>8</v>
      </c>
      <c r="B14" s="398"/>
      <c r="C14" s="398"/>
      <c r="D14" s="398"/>
      <c r="E14" s="398"/>
      <c r="F14" s="398"/>
      <c r="G14" s="398"/>
      <c r="H14" s="398"/>
      <c r="I14" s="398"/>
      <c r="J14" s="398"/>
      <c r="K14" s="398"/>
      <c r="L14" s="398"/>
    </row>
    <row r="15" spans="1:12" x14ac:dyDescent="0.25">
      <c r="A15" s="82" t="s">
        <v>7</v>
      </c>
      <c r="B15" s="83">
        <v>17116</v>
      </c>
      <c r="C15" s="287">
        <v>37.35</v>
      </c>
      <c r="D15" s="83">
        <v>25798</v>
      </c>
      <c r="E15" s="287">
        <v>56.29</v>
      </c>
      <c r="F15" s="83">
        <v>288</v>
      </c>
      <c r="G15" s="287">
        <v>0.63</v>
      </c>
      <c r="H15" s="83">
        <v>2617</v>
      </c>
      <c r="I15" s="296">
        <v>5.71</v>
      </c>
      <c r="J15" s="83">
        <v>8</v>
      </c>
      <c r="K15" s="296">
        <v>0.02</v>
      </c>
      <c r="L15" s="83">
        <v>45827</v>
      </c>
    </row>
    <row r="16" spans="1:12" x14ac:dyDescent="0.25">
      <c r="A16" s="84" t="s">
        <v>164</v>
      </c>
      <c r="B16" s="85">
        <v>1510</v>
      </c>
      <c r="C16" s="288">
        <v>61.61</v>
      </c>
      <c r="D16" s="85">
        <v>860</v>
      </c>
      <c r="E16" s="288">
        <v>35.090000000000003</v>
      </c>
      <c r="F16" s="85">
        <v>5</v>
      </c>
      <c r="G16" s="288">
        <v>0.2</v>
      </c>
      <c r="H16" s="85">
        <v>76</v>
      </c>
      <c r="I16" s="297">
        <v>3.1</v>
      </c>
      <c r="J16" s="85">
        <v>0</v>
      </c>
      <c r="K16" s="297">
        <v>0</v>
      </c>
      <c r="L16" s="85">
        <v>2451</v>
      </c>
    </row>
    <row r="17" spans="1:12" x14ac:dyDescent="0.25">
      <c r="A17" s="82" t="s">
        <v>5</v>
      </c>
      <c r="B17" s="83">
        <v>207</v>
      </c>
      <c r="C17" s="287">
        <v>54.62</v>
      </c>
      <c r="D17" s="83">
        <v>167</v>
      </c>
      <c r="E17" s="287">
        <v>44.06</v>
      </c>
      <c r="F17" s="83">
        <v>0</v>
      </c>
      <c r="G17" s="287">
        <v>0</v>
      </c>
      <c r="H17" s="83">
        <v>4</v>
      </c>
      <c r="I17" s="296">
        <v>1.06</v>
      </c>
      <c r="J17" s="83">
        <v>1</v>
      </c>
      <c r="K17" s="296">
        <v>0.26</v>
      </c>
      <c r="L17" s="83">
        <v>379</v>
      </c>
    </row>
    <row r="18" spans="1:12" x14ac:dyDescent="0.25">
      <c r="A18" s="84" t="s">
        <v>4</v>
      </c>
      <c r="B18" s="85">
        <v>229</v>
      </c>
      <c r="C18" s="288">
        <v>60.74</v>
      </c>
      <c r="D18" s="85">
        <v>143</v>
      </c>
      <c r="E18" s="288">
        <v>37.93</v>
      </c>
      <c r="F18" s="85">
        <v>2</v>
      </c>
      <c r="G18" s="288">
        <v>0.53</v>
      </c>
      <c r="H18" s="85">
        <v>3</v>
      </c>
      <c r="I18" s="297">
        <v>0.8</v>
      </c>
      <c r="J18" s="85">
        <v>0</v>
      </c>
      <c r="K18" s="297">
        <v>0</v>
      </c>
      <c r="L18" s="85">
        <v>377</v>
      </c>
    </row>
    <row r="19" spans="1:12" x14ac:dyDescent="0.25">
      <c r="A19" s="82" t="s">
        <v>3</v>
      </c>
      <c r="B19" s="83">
        <v>347</v>
      </c>
      <c r="C19" s="287">
        <v>48.06</v>
      </c>
      <c r="D19" s="83">
        <v>345</v>
      </c>
      <c r="E19" s="287">
        <v>47.78</v>
      </c>
      <c r="F19" s="83">
        <v>3</v>
      </c>
      <c r="G19" s="287">
        <v>0.42</v>
      </c>
      <c r="H19" s="83">
        <v>22</v>
      </c>
      <c r="I19" s="296">
        <v>3.05</v>
      </c>
      <c r="J19" s="83">
        <v>5</v>
      </c>
      <c r="K19" s="296">
        <v>0.69</v>
      </c>
      <c r="L19" s="83">
        <v>722</v>
      </c>
    </row>
    <row r="20" spans="1:12" x14ac:dyDescent="0.25">
      <c r="A20" s="84" t="s">
        <v>163</v>
      </c>
      <c r="B20" s="85">
        <v>452</v>
      </c>
      <c r="C20" s="288">
        <v>30.3</v>
      </c>
      <c r="D20" s="85">
        <v>934</v>
      </c>
      <c r="E20" s="288">
        <v>62.6</v>
      </c>
      <c r="F20" s="85">
        <v>9</v>
      </c>
      <c r="G20" s="288">
        <v>0.6</v>
      </c>
      <c r="H20" s="85">
        <v>14</v>
      </c>
      <c r="I20" s="288">
        <v>0.9</v>
      </c>
      <c r="J20" s="85">
        <v>84</v>
      </c>
      <c r="K20" s="288">
        <v>5.6</v>
      </c>
      <c r="L20" s="85">
        <v>1493</v>
      </c>
    </row>
    <row r="21" spans="1:12" x14ac:dyDescent="0.25">
      <c r="A21" s="397" t="s">
        <v>162</v>
      </c>
      <c r="B21" s="397"/>
      <c r="C21" s="397"/>
      <c r="D21" s="397"/>
      <c r="E21" s="397"/>
      <c r="F21" s="397"/>
      <c r="G21" s="397"/>
      <c r="H21" s="397"/>
      <c r="I21" s="397"/>
      <c r="J21" s="397"/>
      <c r="K21" s="397"/>
      <c r="L21" s="397"/>
    </row>
    <row r="22" spans="1:12" x14ac:dyDescent="0.25">
      <c r="A22" s="77" t="s">
        <v>161</v>
      </c>
      <c r="B22" s="78">
        <v>14453</v>
      </c>
      <c r="C22" s="285">
        <v>41.62</v>
      </c>
      <c r="D22" s="78">
        <v>18047</v>
      </c>
      <c r="E22" s="134">
        <v>51.97</v>
      </c>
      <c r="F22" s="78">
        <v>147</v>
      </c>
      <c r="G22" s="285">
        <v>0.42</v>
      </c>
      <c r="H22" s="78">
        <v>2026</v>
      </c>
      <c r="I22" s="134">
        <v>5.83</v>
      </c>
      <c r="J22" s="78">
        <v>55</v>
      </c>
      <c r="K22" s="298">
        <v>0.16</v>
      </c>
      <c r="L22" s="78">
        <v>34728</v>
      </c>
    </row>
    <row r="23" spans="1:12" x14ac:dyDescent="0.25">
      <c r="A23" s="80" t="s">
        <v>160</v>
      </c>
      <c r="B23" s="81">
        <v>4403</v>
      </c>
      <c r="C23" s="286">
        <v>32.39</v>
      </c>
      <c r="D23" s="81">
        <v>8445</v>
      </c>
      <c r="E23" s="135">
        <v>62.12</v>
      </c>
      <c r="F23" s="81">
        <v>115</v>
      </c>
      <c r="G23" s="286">
        <v>0.85</v>
      </c>
      <c r="H23" s="81">
        <v>597</v>
      </c>
      <c r="I23" s="135">
        <v>4.3899999999999997</v>
      </c>
      <c r="J23" s="81">
        <v>34</v>
      </c>
      <c r="K23" s="135">
        <v>0.25</v>
      </c>
      <c r="L23" s="81">
        <v>13594</v>
      </c>
    </row>
    <row r="24" spans="1:12" x14ac:dyDescent="0.25">
      <c r="A24" s="77" t="s">
        <v>159</v>
      </c>
      <c r="B24" s="78">
        <v>740</v>
      </c>
      <c r="C24" s="285">
        <v>30.96</v>
      </c>
      <c r="D24" s="78">
        <v>1499</v>
      </c>
      <c r="E24" s="134">
        <v>62.72</v>
      </c>
      <c r="F24" s="78">
        <v>42</v>
      </c>
      <c r="G24" s="285">
        <v>1.76</v>
      </c>
      <c r="H24" s="78">
        <v>100</v>
      </c>
      <c r="I24" s="134">
        <v>4.18</v>
      </c>
      <c r="J24" s="78">
        <v>9</v>
      </c>
      <c r="K24" s="134">
        <v>0.38</v>
      </c>
      <c r="L24" s="78">
        <v>2390</v>
      </c>
    </row>
    <row r="25" spans="1:12" x14ac:dyDescent="0.25">
      <c r="A25" s="80" t="s">
        <v>138</v>
      </c>
      <c r="B25" s="81">
        <v>265</v>
      </c>
      <c r="C25" s="286">
        <v>49.35</v>
      </c>
      <c r="D25" s="81">
        <v>256</v>
      </c>
      <c r="E25" s="135">
        <v>47.67</v>
      </c>
      <c r="F25" s="81">
        <v>3</v>
      </c>
      <c r="G25" s="286">
        <v>0.56000000000000005</v>
      </c>
      <c r="H25" s="81">
        <v>13</v>
      </c>
      <c r="I25" s="135">
        <v>2.42</v>
      </c>
      <c r="J25" s="81">
        <v>0</v>
      </c>
      <c r="K25" s="135">
        <v>0</v>
      </c>
      <c r="L25" s="81">
        <v>537</v>
      </c>
    </row>
    <row r="26" spans="1:12" x14ac:dyDescent="0.25">
      <c r="A26" s="398" t="s">
        <v>158</v>
      </c>
      <c r="B26" s="398"/>
      <c r="C26" s="398"/>
      <c r="D26" s="398"/>
      <c r="E26" s="398"/>
      <c r="F26" s="398"/>
      <c r="G26" s="398"/>
      <c r="H26" s="398"/>
      <c r="I26" s="398"/>
      <c r="J26" s="398"/>
      <c r="K26" s="398"/>
      <c r="L26" s="398"/>
    </row>
    <row r="27" spans="1:12" x14ac:dyDescent="0.25">
      <c r="A27" s="80" t="s">
        <v>157</v>
      </c>
      <c r="B27" s="81">
        <v>2529</v>
      </c>
      <c r="C27" s="135">
        <v>38.72</v>
      </c>
      <c r="D27" s="81">
        <v>3838</v>
      </c>
      <c r="E27" s="135">
        <v>58.76</v>
      </c>
      <c r="F27" s="81">
        <v>18</v>
      </c>
      <c r="G27" s="286">
        <v>0.28000000000000003</v>
      </c>
      <c r="H27" s="81">
        <v>132</v>
      </c>
      <c r="I27" s="135">
        <v>2.02</v>
      </c>
      <c r="J27" s="81">
        <v>15</v>
      </c>
      <c r="K27" s="135">
        <v>0.23</v>
      </c>
      <c r="L27" s="81">
        <v>6532</v>
      </c>
    </row>
    <row r="28" spans="1:12" x14ac:dyDescent="0.25">
      <c r="A28" s="77" t="s">
        <v>156</v>
      </c>
      <c r="B28" s="78">
        <v>6541</v>
      </c>
      <c r="C28" s="134">
        <v>34.75</v>
      </c>
      <c r="D28" s="78">
        <v>11196</v>
      </c>
      <c r="E28" s="134">
        <v>59.48</v>
      </c>
      <c r="F28" s="78">
        <v>115</v>
      </c>
      <c r="G28" s="285">
        <v>0.61</v>
      </c>
      <c r="H28" s="78">
        <v>933</v>
      </c>
      <c r="I28" s="134">
        <v>4.96</v>
      </c>
      <c r="J28" s="78">
        <v>39</v>
      </c>
      <c r="K28" s="134">
        <v>0.21</v>
      </c>
      <c r="L28" s="78">
        <v>18824</v>
      </c>
    </row>
    <row r="29" spans="1:12" x14ac:dyDescent="0.25">
      <c r="A29" s="80" t="s">
        <v>155</v>
      </c>
      <c r="B29" s="81">
        <v>1722</v>
      </c>
      <c r="C29" s="135">
        <v>24.22</v>
      </c>
      <c r="D29" s="81">
        <v>5179</v>
      </c>
      <c r="E29" s="135">
        <v>72.84</v>
      </c>
      <c r="F29" s="81">
        <v>64</v>
      </c>
      <c r="G29" s="286">
        <v>0.9</v>
      </c>
      <c r="H29" s="81">
        <v>133</v>
      </c>
      <c r="I29" s="135">
        <v>1.87</v>
      </c>
      <c r="J29" s="81">
        <v>12</v>
      </c>
      <c r="K29" s="135">
        <v>0.17</v>
      </c>
      <c r="L29" s="81">
        <v>7110</v>
      </c>
    </row>
    <row r="30" spans="1:12" x14ac:dyDescent="0.25">
      <c r="A30" s="77" t="s">
        <v>154</v>
      </c>
      <c r="B30" s="78">
        <v>9016</v>
      </c>
      <c r="C30" s="134">
        <v>48.38</v>
      </c>
      <c r="D30" s="78">
        <v>7941</v>
      </c>
      <c r="E30" s="134">
        <v>42.61</v>
      </c>
      <c r="F30" s="78">
        <v>110</v>
      </c>
      <c r="G30" s="285">
        <v>0.59</v>
      </c>
      <c r="H30" s="78">
        <v>1538</v>
      </c>
      <c r="I30" s="134">
        <v>8.25</v>
      </c>
      <c r="J30" s="78">
        <v>32</v>
      </c>
      <c r="K30" s="134">
        <v>0.17</v>
      </c>
      <c r="L30" s="78">
        <v>18637</v>
      </c>
    </row>
    <row r="31" spans="1:12" x14ac:dyDescent="0.25">
      <c r="A31" s="80" t="s">
        <v>138</v>
      </c>
      <c r="B31" s="81">
        <v>52</v>
      </c>
      <c r="C31" s="135">
        <v>37.96</v>
      </c>
      <c r="D31" s="81">
        <v>85</v>
      </c>
      <c r="E31" s="135">
        <v>62.04</v>
      </c>
      <c r="F31" s="81">
        <v>0</v>
      </c>
      <c r="G31" s="286">
        <v>0</v>
      </c>
      <c r="H31" s="81">
        <v>0</v>
      </c>
      <c r="I31" s="135">
        <v>0</v>
      </c>
      <c r="J31" s="81">
        <v>0</v>
      </c>
      <c r="K31" s="135">
        <v>0</v>
      </c>
      <c r="L31" s="81">
        <v>137</v>
      </c>
    </row>
    <row r="32" spans="1:12" x14ac:dyDescent="0.25">
      <c r="A32" s="398" t="s">
        <v>45</v>
      </c>
      <c r="B32" s="398"/>
      <c r="C32" s="398"/>
      <c r="D32" s="398"/>
      <c r="E32" s="398"/>
      <c r="F32" s="398"/>
      <c r="G32" s="398"/>
      <c r="H32" s="398"/>
      <c r="I32" s="398"/>
      <c r="J32" s="398"/>
      <c r="K32" s="398"/>
      <c r="L32" s="398"/>
    </row>
    <row r="33" spans="1:12" x14ac:dyDescent="0.25">
      <c r="A33" s="80" t="s">
        <v>43</v>
      </c>
      <c r="B33" s="81">
        <v>4479</v>
      </c>
      <c r="C33" s="289">
        <v>38.700000000000003</v>
      </c>
      <c r="D33" s="74">
        <v>6117</v>
      </c>
      <c r="E33" s="289">
        <v>52.85</v>
      </c>
      <c r="F33" s="86">
        <v>43</v>
      </c>
      <c r="G33" s="294">
        <v>0.37</v>
      </c>
      <c r="H33" s="74">
        <v>919</v>
      </c>
      <c r="I33" s="289">
        <v>7.94</v>
      </c>
      <c r="J33" s="86">
        <v>17</v>
      </c>
      <c r="K33" s="289">
        <v>0.15</v>
      </c>
      <c r="L33" s="74">
        <v>11575</v>
      </c>
    </row>
    <row r="34" spans="1:12" x14ac:dyDescent="0.25">
      <c r="A34" s="77" t="s">
        <v>42</v>
      </c>
      <c r="B34" s="78">
        <v>1881</v>
      </c>
      <c r="C34" s="290">
        <v>36.43</v>
      </c>
      <c r="D34" s="75">
        <v>3109</v>
      </c>
      <c r="E34" s="290">
        <v>60.21</v>
      </c>
      <c r="F34" s="87">
        <v>22</v>
      </c>
      <c r="G34" s="295">
        <v>0.43</v>
      </c>
      <c r="H34" s="75">
        <v>143</v>
      </c>
      <c r="I34" s="290">
        <v>2.77</v>
      </c>
      <c r="J34" s="87">
        <v>9</v>
      </c>
      <c r="K34" s="290">
        <v>0.17</v>
      </c>
      <c r="L34" s="75">
        <v>5164</v>
      </c>
    </row>
    <row r="35" spans="1:12" x14ac:dyDescent="0.25">
      <c r="A35" s="80" t="s">
        <v>41</v>
      </c>
      <c r="B35" s="81">
        <v>6968</v>
      </c>
      <c r="C35" s="289">
        <v>38.520000000000003</v>
      </c>
      <c r="D35" s="74">
        <v>9523</v>
      </c>
      <c r="E35" s="289">
        <v>52.65</v>
      </c>
      <c r="F35" s="86">
        <v>146</v>
      </c>
      <c r="G35" s="294">
        <v>0.81</v>
      </c>
      <c r="H35" s="74">
        <v>1418</v>
      </c>
      <c r="I35" s="289">
        <v>7.84</v>
      </c>
      <c r="J35" s="86">
        <v>34</v>
      </c>
      <c r="K35" s="289">
        <v>0.19</v>
      </c>
      <c r="L35" s="74">
        <v>18089</v>
      </c>
    </row>
    <row r="36" spans="1:12" x14ac:dyDescent="0.25">
      <c r="A36" s="77" t="s">
        <v>40</v>
      </c>
      <c r="B36" s="78">
        <v>3905</v>
      </c>
      <c r="C36" s="290">
        <v>41.95</v>
      </c>
      <c r="D36" s="75">
        <v>5158</v>
      </c>
      <c r="E36" s="290">
        <v>55.41</v>
      </c>
      <c r="F36" s="87">
        <v>53</v>
      </c>
      <c r="G36" s="295">
        <v>0.56999999999999995</v>
      </c>
      <c r="H36" s="75">
        <v>175</v>
      </c>
      <c r="I36" s="290">
        <v>1.88</v>
      </c>
      <c r="J36" s="87">
        <v>18</v>
      </c>
      <c r="K36" s="290">
        <v>0.19</v>
      </c>
      <c r="L36" s="75">
        <v>9309</v>
      </c>
    </row>
    <row r="37" spans="1:12" x14ac:dyDescent="0.25">
      <c r="A37" s="80" t="s">
        <v>39</v>
      </c>
      <c r="B37" s="81">
        <v>2622</v>
      </c>
      <c r="C37" s="289">
        <v>36.979999999999997</v>
      </c>
      <c r="D37" s="74">
        <v>4329</v>
      </c>
      <c r="E37" s="289">
        <v>61.06</v>
      </c>
      <c r="F37" s="86">
        <v>42</v>
      </c>
      <c r="G37" s="294">
        <v>0.59</v>
      </c>
      <c r="H37" s="74">
        <v>80</v>
      </c>
      <c r="I37" s="289">
        <v>1.1299999999999999</v>
      </c>
      <c r="J37" s="86">
        <v>17</v>
      </c>
      <c r="K37" s="289">
        <v>0.24</v>
      </c>
      <c r="L37" s="74">
        <v>7090</v>
      </c>
    </row>
    <row r="38" spans="1:12" x14ac:dyDescent="0.25">
      <c r="A38" s="77" t="s">
        <v>138</v>
      </c>
      <c r="B38" s="78">
        <v>6</v>
      </c>
      <c r="C38" s="134">
        <v>27.27</v>
      </c>
      <c r="D38" s="78">
        <v>11</v>
      </c>
      <c r="E38" s="134">
        <v>50</v>
      </c>
      <c r="F38" s="78">
        <v>1</v>
      </c>
      <c r="G38" s="285">
        <v>4.55</v>
      </c>
      <c r="H38" s="78">
        <v>1</v>
      </c>
      <c r="I38" s="134">
        <v>4.55</v>
      </c>
      <c r="J38" s="78">
        <v>3</v>
      </c>
      <c r="K38" s="134">
        <v>13.64</v>
      </c>
      <c r="L38" s="78">
        <v>22</v>
      </c>
    </row>
    <row r="39" spans="1:12" x14ac:dyDescent="0.25">
      <c r="A39" s="280" t="s">
        <v>1</v>
      </c>
      <c r="B39" s="281">
        <v>19861</v>
      </c>
      <c r="C39" s="291">
        <v>38.75</v>
      </c>
      <c r="D39" s="282">
        <v>28247</v>
      </c>
      <c r="E39" s="291">
        <v>55.12</v>
      </c>
      <c r="F39" s="281">
        <v>307</v>
      </c>
      <c r="G39" s="291">
        <v>0.6</v>
      </c>
      <c r="H39" s="281">
        <v>2736</v>
      </c>
      <c r="I39" s="291">
        <v>5.34</v>
      </c>
      <c r="J39" s="281">
        <v>98</v>
      </c>
      <c r="K39" s="291">
        <v>0.19</v>
      </c>
      <c r="L39" s="281">
        <v>51249</v>
      </c>
    </row>
  </sheetData>
  <mergeCells count="12">
    <mergeCell ref="A21:L21"/>
    <mergeCell ref="A26:L26"/>
    <mergeCell ref="A32:L32"/>
    <mergeCell ref="A3:A4"/>
    <mergeCell ref="B3:C3"/>
    <mergeCell ref="D3:E3"/>
    <mergeCell ref="F3:G3"/>
    <mergeCell ref="H3:I3"/>
    <mergeCell ref="J3:K3"/>
    <mergeCell ref="A5:L5"/>
    <mergeCell ref="A11:L11"/>
    <mergeCell ref="A14:L14"/>
  </mergeCells>
  <pageMargins left="0.7" right="0.7" top="0.75" bottom="0.75" header="0.3" footer="0.3"/>
  <pageSetup scale="8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7"/>
  <sheetViews>
    <sheetView workbookViewId="0">
      <selection activeCell="C33" sqref="C33"/>
    </sheetView>
  </sheetViews>
  <sheetFormatPr defaultRowHeight="13.8" x14ac:dyDescent="0.25"/>
  <cols>
    <col min="1" max="1" width="10.77734375" style="1" customWidth="1"/>
    <col min="2" max="2" width="13.44140625" style="1" customWidth="1"/>
    <col min="3" max="3" width="11.6640625" style="1" customWidth="1"/>
    <col min="4" max="4" width="13.6640625" style="1" customWidth="1"/>
    <col min="5" max="5" width="15.6640625" style="1" customWidth="1"/>
    <col min="6" max="6" width="15.44140625" style="1" customWidth="1"/>
    <col min="7" max="7" width="18.109375" style="1" customWidth="1"/>
    <col min="8" max="16384" width="8.88671875" style="1"/>
  </cols>
  <sheetData>
    <row r="1" spans="1:14" x14ac:dyDescent="0.25">
      <c r="A1" s="8" t="s">
        <v>204</v>
      </c>
    </row>
    <row r="2" spans="1:14" x14ac:dyDescent="0.25">
      <c r="A2" s="8"/>
    </row>
    <row r="3" spans="1:14" ht="33.6" customHeight="1" x14ac:dyDescent="0.25">
      <c r="A3" s="37" t="s">
        <v>203</v>
      </c>
      <c r="B3" s="37" t="s">
        <v>202</v>
      </c>
      <c r="C3" s="37" t="s">
        <v>201</v>
      </c>
      <c r="D3" s="37" t="s">
        <v>200</v>
      </c>
      <c r="E3" s="37" t="s">
        <v>199</v>
      </c>
      <c r="F3" s="37" t="s">
        <v>198</v>
      </c>
      <c r="G3" s="37" t="s">
        <v>197</v>
      </c>
      <c r="I3" s="13"/>
      <c r="J3" s="13"/>
      <c r="K3" s="13"/>
      <c r="L3" s="13"/>
      <c r="M3" s="13"/>
      <c r="N3" s="13"/>
    </row>
    <row r="4" spans="1:14" x14ac:dyDescent="0.25">
      <c r="A4" s="35" t="s">
        <v>196</v>
      </c>
      <c r="B4" s="34">
        <v>51249</v>
      </c>
      <c r="C4" s="33">
        <v>891.6</v>
      </c>
      <c r="D4" s="34">
        <v>25691</v>
      </c>
      <c r="E4" s="33">
        <v>899.9</v>
      </c>
      <c r="F4" s="34">
        <v>25557</v>
      </c>
      <c r="G4" s="33">
        <v>883.3</v>
      </c>
      <c r="I4" s="13"/>
      <c r="J4" s="13"/>
      <c r="K4" s="13"/>
      <c r="L4" s="13"/>
      <c r="M4" s="13"/>
      <c r="N4" s="13"/>
    </row>
    <row r="5" spans="1:14" x14ac:dyDescent="0.25">
      <c r="A5" s="35" t="s">
        <v>195</v>
      </c>
      <c r="B5" s="34">
        <v>444</v>
      </c>
      <c r="C5" s="33">
        <v>130.30000000000001</v>
      </c>
      <c r="D5" s="34">
        <v>245</v>
      </c>
      <c r="E5" s="33">
        <v>140.5</v>
      </c>
      <c r="F5" s="34">
        <v>198</v>
      </c>
      <c r="G5" s="33">
        <v>119</v>
      </c>
      <c r="I5" s="36"/>
      <c r="J5" s="13"/>
      <c r="K5" s="13"/>
      <c r="L5" s="13"/>
      <c r="M5" s="13"/>
      <c r="N5" s="13"/>
    </row>
    <row r="6" spans="1:14" x14ac:dyDescent="0.25">
      <c r="A6" s="35" t="s">
        <v>194</v>
      </c>
      <c r="B6" s="34">
        <v>34</v>
      </c>
      <c r="C6" s="33">
        <v>9.4</v>
      </c>
      <c r="D6" s="34">
        <v>24</v>
      </c>
      <c r="E6" s="33">
        <v>13</v>
      </c>
      <c r="F6" s="34">
        <v>10</v>
      </c>
      <c r="G6" s="33">
        <v>5.6</v>
      </c>
      <c r="I6" s="36"/>
      <c r="J6" s="13"/>
      <c r="K6" s="13"/>
      <c r="L6" s="13"/>
      <c r="M6" s="13"/>
      <c r="N6" s="13"/>
    </row>
    <row r="7" spans="1:14" x14ac:dyDescent="0.25">
      <c r="A7" s="35" t="s">
        <v>193</v>
      </c>
      <c r="B7" s="34">
        <v>61</v>
      </c>
      <c r="C7" s="33">
        <v>16.5</v>
      </c>
      <c r="D7" s="34">
        <v>46</v>
      </c>
      <c r="E7" s="33">
        <v>24.3</v>
      </c>
      <c r="F7" s="34">
        <v>15</v>
      </c>
      <c r="G7" s="33">
        <v>8.3000000000000007</v>
      </c>
      <c r="I7" s="36"/>
      <c r="J7" s="13"/>
      <c r="K7" s="13"/>
      <c r="L7" s="13"/>
      <c r="M7" s="13"/>
      <c r="N7" s="13"/>
    </row>
    <row r="8" spans="1:14" x14ac:dyDescent="0.25">
      <c r="A8" s="35" t="s">
        <v>192</v>
      </c>
      <c r="B8" s="34">
        <v>64</v>
      </c>
      <c r="C8" s="33">
        <v>28.1</v>
      </c>
      <c r="D8" s="34">
        <v>39</v>
      </c>
      <c r="E8" s="33">
        <v>33.700000000000003</v>
      </c>
      <c r="F8" s="34">
        <v>25</v>
      </c>
      <c r="G8" s="33">
        <v>22.4</v>
      </c>
      <c r="I8" s="13"/>
      <c r="J8" s="13"/>
      <c r="K8" s="13"/>
      <c r="L8" s="13"/>
      <c r="M8" s="13"/>
      <c r="N8" s="13"/>
    </row>
    <row r="9" spans="1:14" x14ac:dyDescent="0.25">
      <c r="A9" s="35" t="s">
        <v>191</v>
      </c>
      <c r="B9" s="34">
        <v>95</v>
      </c>
      <c r="C9" s="33">
        <v>61.4</v>
      </c>
      <c r="D9" s="34">
        <v>64</v>
      </c>
      <c r="E9" s="33">
        <v>80.5</v>
      </c>
      <c r="F9" s="34">
        <v>31</v>
      </c>
      <c r="G9" s="33">
        <v>41.2</v>
      </c>
      <c r="I9" s="13"/>
      <c r="J9" s="13"/>
      <c r="K9" s="13"/>
      <c r="L9" s="13"/>
      <c r="M9" s="13"/>
      <c r="N9" s="13"/>
    </row>
    <row r="10" spans="1:14" x14ac:dyDescent="0.25">
      <c r="A10" s="35" t="s">
        <v>190</v>
      </c>
      <c r="B10" s="34">
        <v>311</v>
      </c>
      <c r="C10" s="33">
        <v>76.8</v>
      </c>
      <c r="D10" s="34">
        <v>230</v>
      </c>
      <c r="E10" s="33">
        <v>112.1</v>
      </c>
      <c r="F10" s="34">
        <v>81</v>
      </c>
      <c r="G10" s="33">
        <v>40.6</v>
      </c>
      <c r="I10" s="13"/>
      <c r="J10" s="13"/>
      <c r="K10" s="13"/>
      <c r="L10" s="13"/>
      <c r="M10" s="13"/>
      <c r="N10" s="13"/>
    </row>
    <row r="11" spans="1:14" x14ac:dyDescent="0.25">
      <c r="A11" s="35" t="s">
        <v>189</v>
      </c>
      <c r="B11" s="34">
        <v>392</v>
      </c>
      <c r="C11" s="33">
        <v>109.9</v>
      </c>
      <c r="D11" s="34">
        <v>285</v>
      </c>
      <c r="E11" s="33">
        <v>156.30000000000001</v>
      </c>
      <c r="F11" s="34">
        <v>107</v>
      </c>
      <c r="G11" s="33">
        <v>61.4</v>
      </c>
      <c r="I11" s="13"/>
      <c r="J11" s="13"/>
      <c r="K11" s="13"/>
      <c r="L11" s="13"/>
      <c r="M11" s="13"/>
      <c r="N11" s="13"/>
    </row>
    <row r="12" spans="1:14" x14ac:dyDescent="0.25">
      <c r="A12" s="35" t="s">
        <v>188</v>
      </c>
      <c r="B12" s="34">
        <v>442</v>
      </c>
      <c r="C12" s="33">
        <v>118.6</v>
      </c>
      <c r="D12" s="34">
        <v>313</v>
      </c>
      <c r="E12" s="33">
        <v>166</v>
      </c>
      <c r="F12" s="34">
        <v>129</v>
      </c>
      <c r="G12" s="33">
        <v>70.099999999999994</v>
      </c>
      <c r="I12" s="13"/>
      <c r="J12" s="13"/>
      <c r="K12" s="13"/>
      <c r="L12" s="13"/>
      <c r="M12" s="13"/>
      <c r="N12" s="13"/>
    </row>
    <row r="13" spans="1:14" x14ac:dyDescent="0.25">
      <c r="A13" s="35" t="s">
        <v>187</v>
      </c>
      <c r="B13" s="34">
        <v>477</v>
      </c>
      <c r="C13" s="33">
        <v>139.9</v>
      </c>
      <c r="D13" s="34">
        <v>326</v>
      </c>
      <c r="E13" s="33">
        <v>188</v>
      </c>
      <c r="F13" s="34">
        <v>151</v>
      </c>
      <c r="G13" s="33">
        <v>90.1</v>
      </c>
      <c r="I13" s="13"/>
      <c r="J13" s="13"/>
      <c r="K13" s="13"/>
      <c r="L13" s="13"/>
      <c r="M13" s="13"/>
      <c r="N13" s="13"/>
    </row>
    <row r="14" spans="1:14" x14ac:dyDescent="0.25">
      <c r="A14" s="35" t="s">
        <v>186</v>
      </c>
      <c r="B14" s="34">
        <v>603</v>
      </c>
      <c r="C14" s="33">
        <v>172.9</v>
      </c>
      <c r="D14" s="34">
        <v>383</v>
      </c>
      <c r="E14" s="33">
        <v>217.8</v>
      </c>
      <c r="F14" s="34">
        <v>220</v>
      </c>
      <c r="G14" s="33">
        <v>127.2</v>
      </c>
      <c r="I14" s="13"/>
      <c r="J14" s="13"/>
      <c r="K14" s="13"/>
      <c r="L14" s="13"/>
      <c r="M14" s="13"/>
      <c r="N14" s="13"/>
    </row>
    <row r="15" spans="1:14" x14ac:dyDescent="0.25">
      <c r="A15" s="35" t="s">
        <v>185</v>
      </c>
      <c r="B15" s="34">
        <v>1022</v>
      </c>
      <c r="C15" s="33">
        <v>268.60000000000002</v>
      </c>
      <c r="D15" s="34">
        <v>617</v>
      </c>
      <c r="E15" s="33">
        <v>322.8</v>
      </c>
      <c r="F15" s="34">
        <v>405</v>
      </c>
      <c r="G15" s="33">
        <v>213.9</v>
      </c>
      <c r="I15" s="13"/>
      <c r="J15" s="13"/>
      <c r="K15" s="13"/>
      <c r="L15" s="13"/>
      <c r="M15" s="13"/>
      <c r="N15" s="13"/>
    </row>
    <row r="16" spans="1:14" x14ac:dyDescent="0.25">
      <c r="A16" s="35" t="s">
        <v>184</v>
      </c>
      <c r="B16" s="34">
        <v>1743</v>
      </c>
      <c r="C16" s="33">
        <v>400.9</v>
      </c>
      <c r="D16" s="34">
        <v>1073</v>
      </c>
      <c r="E16" s="33">
        <v>495.9</v>
      </c>
      <c r="F16" s="34">
        <v>670</v>
      </c>
      <c r="G16" s="33">
        <v>306.89999999999998</v>
      </c>
      <c r="I16" s="13"/>
      <c r="J16" s="13"/>
      <c r="K16" s="13"/>
      <c r="L16" s="13"/>
      <c r="M16" s="13"/>
      <c r="N16" s="13"/>
    </row>
    <row r="17" spans="1:14" x14ac:dyDescent="0.25">
      <c r="A17" s="35" t="s">
        <v>183</v>
      </c>
      <c r="B17" s="34">
        <v>2608</v>
      </c>
      <c r="C17" s="33">
        <v>623.1</v>
      </c>
      <c r="D17" s="34">
        <v>1662</v>
      </c>
      <c r="E17" s="33">
        <v>797.2</v>
      </c>
      <c r="F17" s="34">
        <v>946</v>
      </c>
      <c r="G17" s="33">
        <v>450.4</v>
      </c>
      <c r="I17" s="13"/>
      <c r="J17" s="13"/>
      <c r="K17" s="13"/>
      <c r="L17" s="13"/>
      <c r="M17" s="13"/>
      <c r="N17" s="13"/>
    </row>
    <row r="18" spans="1:14" x14ac:dyDescent="0.25">
      <c r="A18" s="35" t="s">
        <v>182</v>
      </c>
      <c r="B18" s="34">
        <v>3320</v>
      </c>
      <c r="C18" s="33">
        <v>920.9</v>
      </c>
      <c r="D18" s="34">
        <v>2052</v>
      </c>
      <c r="E18" s="33">
        <v>1148.8</v>
      </c>
      <c r="F18" s="34">
        <v>1268</v>
      </c>
      <c r="G18" s="33">
        <v>697.1</v>
      </c>
      <c r="I18" s="13"/>
      <c r="J18" s="13"/>
      <c r="K18" s="13"/>
      <c r="L18" s="13"/>
      <c r="M18" s="13"/>
      <c r="N18" s="13"/>
    </row>
    <row r="19" spans="1:14" x14ac:dyDescent="0.25">
      <c r="A19" s="35" t="s">
        <v>181</v>
      </c>
      <c r="B19" s="34">
        <v>4059</v>
      </c>
      <c r="C19" s="33">
        <v>1443</v>
      </c>
      <c r="D19" s="34">
        <v>2398</v>
      </c>
      <c r="E19" s="33">
        <v>1742.5</v>
      </c>
      <c r="F19" s="34">
        <v>1661</v>
      </c>
      <c r="G19" s="33">
        <v>1156.0999999999999</v>
      </c>
      <c r="I19" s="13"/>
      <c r="J19" s="13"/>
      <c r="K19" s="13"/>
      <c r="L19" s="13"/>
      <c r="M19" s="13"/>
      <c r="N19" s="13"/>
    </row>
    <row r="20" spans="1:14" x14ac:dyDescent="0.25">
      <c r="A20" s="35" t="s">
        <v>180</v>
      </c>
      <c r="B20" s="34">
        <v>4423</v>
      </c>
      <c r="C20" s="33">
        <v>2188.1</v>
      </c>
      <c r="D20" s="34">
        <v>2436</v>
      </c>
      <c r="E20" s="33">
        <v>2562.8000000000002</v>
      </c>
      <c r="F20" s="34">
        <v>1987</v>
      </c>
      <c r="G20" s="33">
        <v>1855.5</v>
      </c>
      <c r="I20" s="13"/>
      <c r="J20" s="13"/>
      <c r="K20" s="13"/>
      <c r="L20" s="13"/>
      <c r="M20" s="13"/>
      <c r="N20" s="13"/>
    </row>
    <row r="21" spans="1:14" x14ac:dyDescent="0.25">
      <c r="A21" s="35" t="s">
        <v>179</v>
      </c>
      <c r="B21" s="34">
        <v>5566</v>
      </c>
      <c r="C21" s="33">
        <v>3718.7</v>
      </c>
      <c r="D21" s="34">
        <v>2995</v>
      </c>
      <c r="E21" s="33">
        <v>4424.8999999999996</v>
      </c>
      <c r="F21" s="34">
        <v>2571</v>
      </c>
      <c r="G21" s="33">
        <v>3135.8</v>
      </c>
      <c r="I21" s="13"/>
      <c r="J21" s="13"/>
      <c r="K21" s="13"/>
      <c r="L21" s="13"/>
      <c r="M21" s="13"/>
      <c r="N21" s="13"/>
    </row>
    <row r="22" spans="1:14" x14ac:dyDescent="0.25">
      <c r="A22" s="35" t="s">
        <v>178</v>
      </c>
      <c r="B22" s="34">
        <v>6571</v>
      </c>
      <c r="C22" s="33">
        <v>5793.4</v>
      </c>
      <c r="D22" s="34">
        <v>3291</v>
      </c>
      <c r="E22" s="33">
        <v>6958.9</v>
      </c>
      <c r="F22" s="34">
        <v>3280</v>
      </c>
      <c r="G22" s="33">
        <v>4959.8999999999996</v>
      </c>
      <c r="I22" s="13"/>
      <c r="J22" s="13"/>
      <c r="K22" s="13"/>
      <c r="L22" s="13"/>
      <c r="M22" s="13"/>
      <c r="N22" s="13"/>
    </row>
    <row r="23" spans="1:14" x14ac:dyDescent="0.25">
      <c r="A23" s="35" t="s">
        <v>177</v>
      </c>
      <c r="B23" s="34">
        <v>8404</v>
      </c>
      <c r="C23" s="33">
        <v>10269.200000000001</v>
      </c>
      <c r="D23" s="34">
        <v>3790</v>
      </c>
      <c r="E23" s="33">
        <v>12524.4</v>
      </c>
      <c r="F23" s="34">
        <v>4614</v>
      </c>
      <c r="G23" s="33">
        <v>8946</v>
      </c>
      <c r="I23" s="13"/>
      <c r="J23" s="13"/>
      <c r="K23" s="13"/>
      <c r="L23" s="13"/>
      <c r="M23" s="13"/>
      <c r="N23" s="13"/>
    </row>
    <row r="24" spans="1:14" x14ac:dyDescent="0.25">
      <c r="A24" s="35" t="s">
        <v>176</v>
      </c>
      <c r="B24" s="34">
        <v>6892</v>
      </c>
      <c r="C24" s="33">
        <v>19355.7</v>
      </c>
      <c r="D24" s="34">
        <v>2532</v>
      </c>
      <c r="E24" s="33">
        <v>23875.5</v>
      </c>
      <c r="F24" s="34">
        <v>4360</v>
      </c>
      <c r="G24" s="33">
        <v>17438.599999999999</v>
      </c>
      <c r="I24" s="13"/>
      <c r="J24" s="13"/>
      <c r="K24" s="13"/>
      <c r="L24" s="13"/>
      <c r="M24" s="13"/>
      <c r="N24" s="13"/>
    </row>
    <row r="25" spans="1:14" x14ac:dyDescent="0.25">
      <c r="A25" s="35" t="s">
        <v>175</v>
      </c>
      <c r="B25" s="34">
        <v>3718</v>
      </c>
      <c r="C25" s="33">
        <v>35609.599999999999</v>
      </c>
      <c r="D25" s="34">
        <v>890</v>
      </c>
      <c r="E25" s="33">
        <v>40788.300000000003</v>
      </c>
      <c r="F25" s="34">
        <v>2828</v>
      </c>
      <c r="G25" s="33">
        <v>34241.4</v>
      </c>
      <c r="I25" s="13"/>
      <c r="J25" s="13"/>
      <c r="K25" s="13"/>
      <c r="L25" s="13"/>
      <c r="M25" s="13"/>
      <c r="N25" s="13"/>
    </row>
    <row r="27" spans="1:14" x14ac:dyDescent="0.25">
      <c r="A27" s="1" t="s">
        <v>38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79"/>
  <sheetViews>
    <sheetView workbookViewId="0">
      <selection activeCell="G56" sqref="G56"/>
    </sheetView>
  </sheetViews>
  <sheetFormatPr defaultRowHeight="13.8" x14ac:dyDescent="0.25"/>
  <cols>
    <col min="1" max="1" width="14.21875" style="1" customWidth="1"/>
    <col min="2" max="2" width="13.5546875" style="1" customWidth="1"/>
    <col min="3" max="3" width="13.88671875" style="1" customWidth="1"/>
    <col min="4" max="16384" width="8.88671875" style="1"/>
  </cols>
  <sheetData>
    <row r="1" spans="1:7" x14ac:dyDescent="0.25">
      <c r="A1" s="8" t="s">
        <v>282</v>
      </c>
    </row>
    <row r="2" spans="1:7" x14ac:dyDescent="0.25">
      <c r="A2" s="8"/>
    </row>
    <row r="3" spans="1:7" ht="41.4" x14ac:dyDescent="0.25">
      <c r="A3" s="49" t="s">
        <v>281</v>
      </c>
      <c r="B3" s="49" t="s">
        <v>280</v>
      </c>
      <c r="C3" s="49" t="s">
        <v>279</v>
      </c>
      <c r="D3" s="41"/>
      <c r="E3" s="41"/>
      <c r="F3" s="41"/>
      <c r="G3" s="13"/>
    </row>
    <row r="4" spans="1:7" x14ac:dyDescent="0.25">
      <c r="A4" s="48" t="s">
        <v>278</v>
      </c>
      <c r="B4" s="3">
        <v>22</v>
      </c>
      <c r="C4" s="47">
        <v>0.04</v>
      </c>
      <c r="D4" s="13"/>
      <c r="E4" s="41"/>
      <c r="F4" s="46"/>
      <c r="G4" s="13"/>
    </row>
    <row r="5" spans="1:7" x14ac:dyDescent="0.25">
      <c r="A5" s="45" t="s">
        <v>277</v>
      </c>
      <c r="B5" s="4">
        <v>263</v>
      </c>
      <c r="C5" s="42">
        <v>0.51</v>
      </c>
      <c r="D5" s="41"/>
      <c r="E5" s="41"/>
      <c r="F5" s="41"/>
      <c r="G5" s="13"/>
    </row>
    <row r="6" spans="1:7" x14ac:dyDescent="0.25">
      <c r="A6" s="43" t="s">
        <v>276</v>
      </c>
      <c r="B6" s="4">
        <v>188</v>
      </c>
      <c r="C6" s="42">
        <v>0.37</v>
      </c>
      <c r="D6" s="41"/>
      <c r="E6" s="41"/>
      <c r="F6" s="41"/>
      <c r="G6" s="13"/>
    </row>
    <row r="7" spans="1:7" x14ac:dyDescent="0.25">
      <c r="A7" s="43" t="s">
        <v>275</v>
      </c>
      <c r="B7" s="4">
        <v>474</v>
      </c>
      <c r="C7" s="42">
        <v>0.92</v>
      </c>
      <c r="D7" s="41"/>
      <c r="E7" s="41"/>
      <c r="F7" s="41"/>
      <c r="G7" s="13"/>
    </row>
    <row r="8" spans="1:7" x14ac:dyDescent="0.25">
      <c r="A8" s="43" t="s">
        <v>274</v>
      </c>
      <c r="B8" s="4">
        <v>174</v>
      </c>
      <c r="C8" s="42">
        <v>0.34</v>
      </c>
      <c r="D8" s="41"/>
      <c r="E8" s="41"/>
      <c r="F8" s="41"/>
      <c r="G8" s="13"/>
    </row>
    <row r="9" spans="1:7" x14ac:dyDescent="0.25">
      <c r="A9" s="43" t="s">
        <v>273</v>
      </c>
      <c r="B9" s="4">
        <v>1972</v>
      </c>
      <c r="C9" s="42">
        <v>3.85</v>
      </c>
      <c r="D9" s="41"/>
      <c r="E9" s="41"/>
      <c r="F9" s="41"/>
      <c r="G9" s="13"/>
    </row>
    <row r="10" spans="1:7" x14ac:dyDescent="0.25">
      <c r="A10" s="43" t="s">
        <v>272</v>
      </c>
      <c r="B10" s="4">
        <v>123</v>
      </c>
      <c r="C10" s="42">
        <v>0.24</v>
      </c>
      <c r="D10" s="41"/>
      <c r="E10" s="41"/>
      <c r="F10" s="41"/>
      <c r="G10" s="13"/>
    </row>
    <row r="11" spans="1:7" x14ac:dyDescent="0.25">
      <c r="A11" s="43" t="s">
        <v>271</v>
      </c>
      <c r="B11" s="4">
        <v>186</v>
      </c>
      <c r="C11" s="42">
        <v>0.36</v>
      </c>
      <c r="D11" s="41"/>
      <c r="E11" s="41"/>
      <c r="F11" s="41"/>
      <c r="G11" s="13"/>
    </row>
    <row r="12" spans="1:7" x14ac:dyDescent="0.25">
      <c r="A12" s="43" t="s">
        <v>270</v>
      </c>
      <c r="B12" s="4">
        <v>355</v>
      </c>
      <c r="C12" s="42">
        <v>0.69</v>
      </c>
      <c r="D12" s="41"/>
      <c r="E12" s="41"/>
      <c r="F12" s="41"/>
      <c r="G12" s="13"/>
    </row>
    <row r="13" spans="1:7" x14ac:dyDescent="0.25">
      <c r="A13" s="43" t="s">
        <v>269</v>
      </c>
      <c r="B13" s="4">
        <v>633</v>
      </c>
      <c r="C13" s="42">
        <v>1.24</v>
      </c>
      <c r="D13" s="41"/>
      <c r="E13" s="41"/>
      <c r="F13" s="41"/>
      <c r="G13" s="13"/>
    </row>
    <row r="14" spans="1:7" x14ac:dyDescent="0.25">
      <c r="A14" s="43" t="s">
        <v>268</v>
      </c>
      <c r="B14" s="4">
        <v>347</v>
      </c>
      <c r="C14" s="42">
        <v>0.68</v>
      </c>
      <c r="D14" s="41"/>
      <c r="E14" s="41"/>
      <c r="F14" s="41"/>
      <c r="G14" s="13"/>
    </row>
    <row r="15" spans="1:7" x14ac:dyDescent="0.25">
      <c r="A15" s="43" t="s">
        <v>267</v>
      </c>
      <c r="B15" s="4">
        <v>560</v>
      </c>
      <c r="C15" s="42">
        <v>1.0900000000000001</v>
      </c>
      <c r="D15" s="41"/>
      <c r="E15" s="41"/>
      <c r="F15" s="41"/>
      <c r="G15" s="13"/>
    </row>
    <row r="16" spans="1:7" x14ac:dyDescent="0.25">
      <c r="A16" s="43" t="s">
        <v>266</v>
      </c>
      <c r="B16" s="4">
        <v>173</v>
      </c>
      <c r="C16" s="42">
        <v>0.34</v>
      </c>
      <c r="D16" s="41"/>
      <c r="E16" s="41"/>
      <c r="F16" s="41"/>
      <c r="G16" s="13"/>
    </row>
    <row r="17" spans="1:7" x14ac:dyDescent="0.25">
      <c r="A17" s="43" t="s">
        <v>265</v>
      </c>
      <c r="B17" s="4">
        <v>3185</v>
      </c>
      <c r="C17" s="42">
        <v>6.21</v>
      </c>
      <c r="D17" s="41"/>
      <c r="E17" s="41"/>
      <c r="F17" s="41"/>
      <c r="G17" s="13"/>
    </row>
    <row r="18" spans="1:7" x14ac:dyDescent="0.25">
      <c r="A18" s="43" t="s">
        <v>264</v>
      </c>
      <c r="B18" s="4">
        <v>945</v>
      </c>
      <c r="C18" s="42">
        <v>1.84</v>
      </c>
      <c r="D18" s="41"/>
      <c r="E18" s="41"/>
      <c r="F18" s="41"/>
      <c r="G18" s="13"/>
    </row>
    <row r="19" spans="1:7" x14ac:dyDescent="0.25">
      <c r="A19" s="43" t="s">
        <v>263</v>
      </c>
      <c r="B19" s="4">
        <v>350</v>
      </c>
      <c r="C19" s="42">
        <v>0.68</v>
      </c>
      <c r="D19" s="41"/>
      <c r="E19" s="41"/>
      <c r="F19" s="41"/>
      <c r="G19" s="13"/>
    </row>
    <row r="20" spans="1:7" x14ac:dyDescent="0.25">
      <c r="A20" s="43" t="s">
        <v>262</v>
      </c>
      <c r="B20" s="4">
        <v>386</v>
      </c>
      <c r="C20" s="42">
        <v>0.75</v>
      </c>
      <c r="D20" s="41"/>
      <c r="E20" s="41"/>
      <c r="F20" s="41"/>
      <c r="G20" s="13"/>
    </row>
    <row r="21" spans="1:7" x14ac:dyDescent="0.25">
      <c r="A21" s="43" t="s">
        <v>261</v>
      </c>
      <c r="B21" s="4">
        <v>341</v>
      </c>
      <c r="C21" s="42">
        <v>0.67</v>
      </c>
      <c r="D21" s="41"/>
      <c r="E21" s="41"/>
      <c r="F21" s="41"/>
      <c r="G21" s="13"/>
    </row>
    <row r="22" spans="1:7" x14ac:dyDescent="0.25">
      <c r="A22" s="43" t="s">
        <v>260</v>
      </c>
      <c r="B22" s="4">
        <v>921</v>
      </c>
      <c r="C22" s="42">
        <v>1.8</v>
      </c>
      <c r="D22" s="41"/>
      <c r="E22" s="41"/>
      <c r="F22" s="41"/>
      <c r="G22" s="13"/>
    </row>
    <row r="23" spans="1:7" x14ac:dyDescent="0.25">
      <c r="A23" s="43" t="s">
        <v>259</v>
      </c>
      <c r="B23" s="4">
        <v>65</v>
      </c>
      <c r="C23" s="42">
        <v>0.13</v>
      </c>
      <c r="D23" s="41"/>
      <c r="E23" s="41"/>
      <c r="F23" s="41"/>
      <c r="G23" s="13"/>
    </row>
    <row r="24" spans="1:7" x14ac:dyDescent="0.25">
      <c r="A24" s="43" t="s">
        <v>258</v>
      </c>
      <c r="B24" s="4">
        <v>906</v>
      </c>
      <c r="C24" s="42">
        <v>1.77</v>
      </c>
      <c r="D24" s="41"/>
      <c r="E24" s="41"/>
      <c r="F24" s="41"/>
      <c r="G24" s="13"/>
    </row>
    <row r="25" spans="1:7" x14ac:dyDescent="0.25">
      <c r="A25" s="43" t="s">
        <v>257</v>
      </c>
      <c r="B25" s="4">
        <v>130</v>
      </c>
      <c r="C25" s="42">
        <v>0.25</v>
      </c>
      <c r="D25" s="41"/>
      <c r="E25" s="41"/>
      <c r="F25" s="41"/>
      <c r="G25" s="13"/>
    </row>
    <row r="26" spans="1:7" x14ac:dyDescent="0.25">
      <c r="A26" s="43" t="s">
        <v>256</v>
      </c>
      <c r="B26" s="4">
        <v>517</v>
      </c>
      <c r="C26" s="42">
        <v>1.01</v>
      </c>
      <c r="D26" s="41"/>
      <c r="E26" s="41"/>
      <c r="F26" s="41"/>
      <c r="G26" s="13"/>
    </row>
    <row r="27" spans="1:7" x14ac:dyDescent="0.25">
      <c r="A27" s="43" t="s">
        <v>255</v>
      </c>
      <c r="B27" s="4">
        <v>362</v>
      </c>
      <c r="C27" s="42">
        <v>0.71</v>
      </c>
      <c r="D27" s="41"/>
      <c r="E27" s="41"/>
      <c r="F27" s="41"/>
      <c r="G27" s="13"/>
    </row>
    <row r="28" spans="1:7" x14ac:dyDescent="0.25">
      <c r="A28" s="43" t="s">
        <v>254</v>
      </c>
      <c r="B28" s="4">
        <v>231</v>
      </c>
      <c r="C28" s="42">
        <v>0.45</v>
      </c>
      <c r="D28" s="41"/>
      <c r="E28" s="41"/>
      <c r="F28" s="41"/>
      <c r="G28" s="13"/>
    </row>
    <row r="29" spans="1:7" x14ac:dyDescent="0.25">
      <c r="A29" s="43" t="s">
        <v>253</v>
      </c>
      <c r="B29" s="4">
        <v>228</v>
      </c>
      <c r="C29" s="42">
        <v>0.44</v>
      </c>
      <c r="D29" s="41"/>
      <c r="E29" s="41"/>
      <c r="F29" s="41"/>
      <c r="G29" s="13"/>
    </row>
    <row r="30" spans="1:7" x14ac:dyDescent="0.25">
      <c r="A30" s="43" t="s">
        <v>252</v>
      </c>
      <c r="B30" s="4">
        <v>94</v>
      </c>
      <c r="C30" s="42">
        <v>0.18</v>
      </c>
      <c r="D30" s="41"/>
      <c r="E30" s="41"/>
      <c r="F30" s="41"/>
      <c r="G30" s="13"/>
    </row>
    <row r="31" spans="1:7" x14ac:dyDescent="0.25">
      <c r="A31" s="43" t="s">
        <v>251</v>
      </c>
      <c r="B31" s="4">
        <v>228</v>
      </c>
      <c r="C31" s="42">
        <v>0.44</v>
      </c>
      <c r="D31" s="41"/>
      <c r="E31" s="41"/>
      <c r="F31" s="41"/>
      <c r="G31" s="13"/>
    </row>
    <row r="32" spans="1:7" x14ac:dyDescent="0.25">
      <c r="A32" s="43" t="s">
        <v>250</v>
      </c>
      <c r="B32" s="4">
        <v>661</v>
      </c>
      <c r="C32" s="42">
        <v>1.29</v>
      </c>
      <c r="D32" s="41"/>
      <c r="E32" s="41"/>
      <c r="F32" s="41"/>
      <c r="G32" s="13"/>
    </row>
    <row r="33" spans="1:7" x14ac:dyDescent="0.25">
      <c r="A33" s="43" t="s">
        <v>249</v>
      </c>
      <c r="B33" s="4">
        <v>311</v>
      </c>
      <c r="C33" s="42">
        <v>0.61</v>
      </c>
      <c r="D33" s="41"/>
      <c r="E33" s="41"/>
      <c r="F33" s="41"/>
      <c r="G33" s="13"/>
    </row>
    <row r="34" spans="1:7" x14ac:dyDescent="0.25">
      <c r="A34" s="43" t="s">
        <v>248</v>
      </c>
      <c r="B34" s="4">
        <v>1408</v>
      </c>
      <c r="C34" s="42">
        <v>2.75</v>
      </c>
      <c r="D34" s="41"/>
      <c r="E34" s="41"/>
      <c r="F34" s="41"/>
      <c r="G34" s="13"/>
    </row>
    <row r="35" spans="1:7" x14ac:dyDescent="0.25">
      <c r="A35" s="43" t="s">
        <v>247</v>
      </c>
      <c r="B35" s="4">
        <v>167</v>
      </c>
      <c r="C35" s="42">
        <v>0.33</v>
      </c>
      <c r="D35" s="41"/>
      <c r="E35" s="41"/>
      <c r="F35" s="41"/>
      <c r="G35" s="13"/>
    </row>
    <row r="36" spans="1:7" x14ac:dyDescent="0.25">
      <c r="A36" s="43" t="s">
        <v>246</v>
      </c>
      <c r="B36" s="4">
        <v>955</v>
      </c>
      <c r="C36" s="42">
        <v>1.86</v>
      </c>
      <c r="D36" s="41"/>
      <c r="E36" s="41"/>
      <c r="F36" s="41"/>
      <c r="G36" s="13"/>
    </row>
    <row r="37" spans="1:7" x14ac:dyDescent="0.25">
      <c r="A37" s="43" t="s">
        <v>245</v>
      </c>
      <c r="B37" s="4">
        <v>127</v>
      </c>
      <c r="C37" s="42">
        <v>0.25</v>
      </c>
      <c r="D37" s="41"/>
      <c r="E37" s="41"/>
      <c r="F37" s="41"/>
      <c r="G37" s="13"/>
    </row>
    <row r="38" spans="1:7" x14ac:dyDescent="0.25">
      <c r="A38" s="43" t="s">
        <v>244</v>
      </c>
      <c r="B38" s="4">
        <v>238</v>
      </c>
      <c r="C38" s="42">
        <v>0.46</v>
      </c>
      <c r="D38" s="41"/>
      <c r="E38" s="41"/>
      <c r="F38" s="41"/>
      <c r="G38" s="13"/>
    </row>
    <row r="39" spans="1:7" x14ac:dyDescent="0.25">
      <c r="A39" s="43" t="s">
        <v>243</v>
      </c>
      <c r="B39" s="4">
        <v>351</v>
      </c>
      <c r="C39" s="42">
        <v>0.68</v>
      </c>
      <c r="D39" s="41"/>
      <c r="E39" s="41"/>
      <c r="F39" s="41"/>
      <c r="G39" s="13"/>
    </row>
    <row r="40" spans="1:7" x14ac:dyDescent="0.25">
      <c r="A40" s="43" t="s">
        <v>242</v>
      </c>
      <c r="B40" s="4">
        <v>927</v>
      </c>
      <c r="C40" s="42">
        <v>1.81</v>
      </c>
      <c r="D40" s="41"/>
      <c r="E40" s="41"/>
      <c r="F40" s="41"/>
      <c r="G40" s="13"/>
    </row>
    <row r="41" spans="1:7" x14ac:dyDescent="0.25">
      <c r="A41" s="43" t="s">
        <v>241</v>
      </c>
      <c r="B41" s="4">
        <v>1191</v>
      </c>
      <c r="C41" s="42">
        <v>2.3199999999999998</v>
      </c>
      <c r="D41" s="41"/>
      <c r="E41" s="41"/>
      <c r="F41" s="41"/>
      <c r="G41" s="13"/>
    </row>
    <row r="42" spans="1:7" x14ac:dyDescent="0.25">
      <c r="A42" s="43" t="s">
        <v>240</v>
      </c>
      <c r="B42" s="4">
        <v>522</v>
      </c>
      <c r="C42" s="42">
        <v>1.02</v>
      </c>
      <c r="D42" s="41"/>
      <c r="E42" s="41"/>
      <c r="F42" s="41"/>
      <c r="G42" s="13"/>
    </row>
    <row r="43" spans="1:7" x14ac:dyDescent="0.25">
      <c r="A43" s="43" t="s">
        <v>239</v>
      </c>
      <c r="B43" s="4">
        <v>214</v>
      </c>
      <c r="C43" s="42">
        <v>0.42</v>
      </c>
      <c r="D43" s="41"/>
      <c r="E43" s="41"/>
      <c r="F43" s="41"/>
      <c r="G43" s="13"/>
    </row>
    <row r="44" spans="1:7" x14ac:dyDescent="0.25">
      <c r="A44" s="43" t="s">
        <v>238</v>
      </c>
      <c r="B44" s="4">
        <v>44</v>
      </c>
      <c r="C44" s="42">
        <v>0.09</v>
      </c>
      <c r="D44" s="41"/>
      <c r="E44" s="41"/>
      <c r="F44" s="41"/>
      <c r="G44" s="13"/>
    </row>
    <row r="45" spans="1:7" x14ac:dyDescent="0.25">
      <c r="A45" s="43" t="s">
        <v>237</v>
      </c>
      <c r="B45" s="4">
        <v>8089</v>
      </c>
      <c r="C45" s="42">
        <v>15.78</v>
      </c>
      <c r="D45" s="41"/>
      <c r="E45" s="41"/>
      <c r="F45" s="41"/>
      <c r="G45" s="13"/>
    </row>
    <row r="46" spans="1:7" x14ac:dyDescent="0.25">
      <c r="A46" s="43" t="s">
        <v>236</v>
      </c>
      <c r="B46" s="4">
        <v>405</v>
      </c>
      <c r="C46" s="42">
        <v>0.79</v>
      </c>
      <c r="D46" s="41"/>
      <c r="E46" s="41"/>
      <c r="F46" s="41"/>
      <c r="G46" s="13"/>
    </row>
    <row r="47" spans="1:7" x14ac:dyDescent="0.25">
      <c r="A47" s="43" t="s">
        <v>235</v>
      </c>
      <c r="B47" s="4">
        <v>338</v>
      </c>
      <c r="C47" s="42">
        <v>0.66</v>
      </c>
      <c r="D47" s="41"/>
      <c r="E47" s="41"/>
      <c r="F47" s="41"/>
      <c r="G47" s="13"/>
    </row>
    <row r="48" spans="1:7" x14ac:dyDescent="0.25">
      <c r="A48" s="43" t="s">
        <v>234</v>
      </c>
      <c r="B48" s="4">
        <v>488</v>
      </c>
      <c r="C48" s="42">
        <v>0.95</v>
      </c>
      <c r="D48" s="41"/>
      <c r="E48" s="41"/>
      <c r="F48" s="41"/>
      <c r="G48" s="13"/>
    </row>
    <row r="49" spans="1:7" x14ac:dyDescent="0.25">
      <c r="A49" s="43" t="s">
        <v>233</v>
      </c>
      <c r="B49" s="4">
        <v>1502</v>
      </c>
      <c r="C49" s="42">
        <v>2.93</v>
      </c>
      <c r="D49" s="41"/>
      <c r="E49" s="41"/>
      <c r="F49" s="41"/>
      <c r="G49" s="13"/>
    </row>
    <row r="50" spans="1:7" x14ac:dyDescent="0.25">
      <c r="A50" s="43" t="s">
        <v>232</v>
      </c>
      <c r="B50" s="4">
        <v>822</v>
      </c>
      <c r="C50" s="42">
        <v>1.6</v>
      </c>
      <c r="D50" s="41"/>
      <c r="E50" s="41"/>
      <c r="F50" s="41"/>
      <c r="G50" s="13"/>
    </row>
    <row r="51" spans="1:7" x14ac:dyDescent="0.25">
      <c r="A51" s="43" t="s">
        <v>231</v>
      </c>
      <c r="B51" s="4">
        <v>64</v>
      </c>
      <c r="C51" s="42">
        <v>0.12</v>
      </c>
      <c r="D51" s="41"/>
      <c r="E51" s="41"/>
      <c r="F51" s="41"/>
      <c r="G51" s="13"/>
    </row>
    <row r="52" spans="1:7" x14ac:dyDescent="0.25">
      <c r="A52" s="43" t="s">
        <v>230</v>
      </c>
      <c r="B52" s="4">
        <v>288</v>
      </c>
      <c r="C52" s="42">
        <v>0.56000000000000005</v>
      </c>
      <c r="D52" s="41"/>
      <c r="E52" s="41"/>
      <c r="F52" s="41"/>
      <c r="G52" s="13"/>
    </row>
    <row r="53" spans="1:7" x14ac:dyDescent="0.25">
      <c r="A53" s="43" t="s">
        <v>229</v>
      </c>
      <c r="B53" s="4">
        <v>449</v>
      </c>
      <c r="C53" s="42">
        <v>0.88</v>
      </c>
      <c r="D53" s="41"/>
      <c r="E53" s="41"/>
      <c r="F53" s="41"/>
      <c r="G53" s="13"/>
    </row>
    <row r="54" spans="1:7" x14ac:dyDescent="0.25">
      <c r="A54" s="43" t="s">
        <v>228</v>
      </c>
      <c r="B54" s="4">
        <v>533</v>
      </c>
      <c r="C54" s="42">
        <v>1.04</v>
      </c>
      <c r="D54" s="41"/>
      <c r="E54" s="41"/>
      <c r="F54" s="41"/>
      <c r="G54" s="13"/>
    </row>
    <row r="55" spans="1:7" x14ac:dyDescent="0.25">
      <c r="A55" s="43" t="s">
        <v>227</v>
      </c>
      <c r="B55" s="4">
        <v>205</v>
      </c>
      <c r="C55" s="42">
        <v>0.4</v>
      </c>
      <c r="D55" s="41"/>
      <c r="E55" s="41"/>
      <c r="F55" s="41"/>
      <c r="G55" s="13"/>
    </row>
    <row r="56" spans="1:7" x14ac:dyDescent="0.25">
      <c r="A56" s="43" t="s">
        <v>226</v>
      </c>
      <c r="B56" s="4">
        <v>1795</v>
      </c>
      <c r="C56" s="42">
        <v>3.5</v>
      </c>
      <c r="D56" s="41"/>
      <c r="E56" s="41"/>
      <c r="F56" s="41"/>
      <c r="G56" s="6"/>
    </row>
    <row r="57" spans="1:7" x14ac:dyDescent="0.25">
      <c r="A57" s="43" t="s">
        <v>225</v>
      </c>
      <c r="B57" s="4">
        <v>188</v>
      </c>
      <c r="C57" s="42">
        <v>0.37</v>
      </c>
      <c r="D57" s="41"/>
      <c r="E57" s="41"/>
      <c r="F57" s="41"/>
      <c r="G57" s="13"/>
    </row>
    <row r="58" spans="1:7" x14ac:dyDescent="0.25">
      <c r="A58" s="43" t="s">
        <v>224</v>
      </c>
      <c r="B58" s="4">
        <v>1492</v>
      </c>
      <c r="C58" s="42">
        <v>2.91</v>
      </c>
      <c r="D58" s="41"/>
      <c r="E58" s="41"/>
      <c r="F58" s="41"/>
      <c r="G58" s="13"/>
    </row>
    <row r="59" spans="1:7" x14ac:dyDescent="0.25">
      <c r="A59" s="43" t="s">
        <v>223</v>
      </c>
      <c r="B59" s="4">
        <v>201</v>
      </c>
      <c r="C59" s="42">
        <v>0.39</v>
      </c>
      <c r="D59" s="41"/>
      <c r="E59" s="41"/>
      <c r="F59" s="41"/>
      <c r="G59" s="13"/>
    </row>
    <row r="60" spans="1:7" x14ac:dyDescent="0.25">
      <c r="A60" s="43" t="s">
        <v>222</v>
      </c>
      <c r="B60" s="4">
        <v>591</v>
      </c>
      <c r="C60" s="44">
        <v>1.1499999999999999</v>
      </c>
      <c r="D60" s="41"/>
      <c r="E60" s="41"/>
      <c r="F60" s="41"/>
      <c r="G60" s="13"/>
    </row>
    <row r="61" spans="1:7" x14ac:dyDescent="0.25">
      <c r="A61" s="43" t="s">
        <v>221</v>
      </c>
      <c r="B61" s="4">
        <v>653</v>
      </c>
      <c r="C61" s="42">
        <v>1.27</v>
      </c>
      <c r="D61" s="41"/>
      <c r="E61" s="41"/>
      <c r="F61" s="41"/>
      <c r="G61" s="13"/>
    </row>
    <row r="62" spans="1:7" x14ac:dyDescent="0.25">
      <c r="A62" s="43" t="s">
        <v>220</v>
      </c>
      <c r="B62" s="4">
        <v>217</v>
      </c>
      <c r="C62" s="42">
        <v>0.42</v>
      </c>
      <c r="D62" s="41"/>
      <c r="E62" s="41"/>
      <c r="F62" s="41"/>
      <c r="G62" s="13"/>
    </row>
    <row r="63" spans="1:7" x14ac:dyDescent="0.25">
      <c r="A63" s="43" t="s">
        <v>219</v>
      </c>
      <c r="B63" s="4">
        <v>441</v>
      </c>
      <c r="C63" s="42">
        <v>0.86</v>
      </c>
      <c r="D63" s="41"/>
      <c r="E63" s="41"/>
      <c r="F63" s="41"/>
      <c r="G63" s="13"/>
    </row>
    <row r="64" spans="1:7" x14ac:dyDescent="0.25">
      <c r="A64" s="43" t="s">
        <v>218</v>
      </c>
      <c r="B64" s="4">
        <v>1127</v>
      </c>
      <c r="C64" s="42">
        <v>2.2000000000000002</v>
      </c>
      <c r="D64" s="41"/>
      <c r="E64" s="41"/>
      <c r="F64" s="41"/>
      <c r="G64" s="13"/>
    </row>
    <row r="65" spans="1:7" x14ac:dyDescent="0.25">
      <c r="A65" s="43" t="s">
        <v>217</v>
      </c>
      <c r="B65" s="4">
        <v>199</v>
      </c>
      <c r="C65" s="42">
        <v>0.39</v>
      </c>
      <c r="D65" s="41"/>
      <c r="E65" s="41"/>
      <c r="F65" s="41"/>
      <c r="G65" s="13"/>
    </row>
    <row r="66" spans="1:7" x14ac:dyDescent="0.25">
      <c r="A66" s="43" t="s">
        <v>216</v>
      </c>
      <c r="B66" s="4">
        <v>301</v>
      </c>
      <c r="C66" s="42">
        <v>0.59</v>
      </c>
      <c r="D66" s="41"/>
      <c r="E66" s="41"/>
      <c r="F66" s="41"/>
      <c r="G66" s="13"/>
    </row>
    <row r="67" spans="1:7" x14ac:dyDescent="0.25">
      <c r="A67" s="43" t="s">
        <v>215</v>
      </c>
      <c r="B67" s="4">
        <v>305</v>
      </c>
      <c r="C67" s="42">
        <v>0.6</v>
      </c>
      <c r="D67" s="41"/>
      <c r="E67" s="41"/>
      <c r="F67" s="41"/>
      <c r="G67" s="13"/>
    </row>
    <row r="68" spans="1:7" x14ac:dyDescent="0.25">
      <c r="A68" s="43" t="s">
        <v>214</v>
      </c>
      <c r="B68" s="4">
        <v>291</v>
      </c>
      <c r="C68" s="42">
        <v>0.56999999999999995</v>
      </c>
      <c r="D68" s="41"/>
      <c r="E68" s="41"/>
      <c r="F68" s="41"/>
      <c r="G68" s="13"/>
    </row>
    <row r="69" spans="1:7" x14ac:dyDescent="0.25">
      <c r="A69" s="43" t="s">
        <v>213</v>
      </c>
      <c r="B69" s="4">
        <v>916</v>
      </c>
      <c r="C69" s="42">
        <v>1.79</v>
      </c>
      <c r="D69" s="41"/>
      <c r="E69" s="41"/>
      <c r="F69" s="41"/>
      <c r="G69" s="13"/>
    </row>
    <row r="70" spans="1:7" x14ac:dyDescent="0.25">
      <c r="A70" s="43" t="s">
        <v>212</v>
      </c>
      <c r="B70" s="4">
        <v>197</v>
      </c>
      <c r="C70" s="42">
        <v>0.38</v>
      </c>
      <c r="D70" s="41"/>
      <c r="E70" s="41"/>
      <c r="F70" s="41"/>
      <c r="G70" s="13"/>
    </row>
    <row r="71" spans="1:7" x14ac:dyDescent="0.25">
      <c r="A71" s="43" t="s">
        <v>211</v>
      </c>
      <c r="B71" s="4">
        <v>1106</v>
      </c>
      <c r="C71" s="42">
        <v>2.16</v>
      </c>
      <c r="D71" s="41"/>
      <c r="E71" s="41"/>
      <c r="F71" s="41"/>
      <c r="G71" s="13"/>
    </row>
    <row r="72" spans="1:7" x14ac:dyDescent="0.25">
      <c r="A72" s="43" t="s">
        <v>210</v>
      </c>
      <c r="B72" s="4">
        <v>3292</v>
      </c>
      <c r="C72" s="42">
        <v>6.42</v>
      </c>
      <c r="D72" s="41"/>
      <c r="E72" s="41"/>
      <c r="F72" s="41"/>
      <c r="G72" s="13"/>
    </row>
    <row r="73" spans="1:7" x14ac:dyDescent="0.25">
      <c r="A73" s="43" t="s">
        <v>209</v>
      </c>
      <c r="B73" s="4">
        <v>763</v>
      </c>
      <c r="C73" s="42">
        <v>1.49</v>
      </c>
      <c r="D73" s="41"/>
      <c r="E73" s="41"/>
      <c r="F73" s="41"/>
      <c r="G73" s="13"/>
    </row>
    <row r="74" spans="1:7" x14ac:dyDescent="0.25">
      <c r="A74" s="43" t="s">
        <v>208</v>
      </c>
      <c r="B74" s="4">
        <v>274</v>
      </c>
      <c r="C74" s="42">
        <v>0.53</v>
      </c>
      <c r="D74" s="41"/>
      <c r="E74" s="41"/>
      <c r="F74" s="41"/>
      <c r="G74" s="13"/>
    </row>
    <row r="75" spans="1:7" x14ac:dyDescent="0.25">
      <c r="A75" s="43" t="s">
        <v>207</v>
      </c>
      <c r="B75" s="4">
        <v>1442</v>
      </c>
      <c r="C75" s="42">
        <v>2.81</v>
      </c>
      <c r="D75" s="41"/>
      <c r="E75" s="41"/>
      <c r="F75" s="41"/>
      <c r="G75" s="13"/>
    </row>
    <row r="76" spans="1:7" x14ac:dyDescent="0.25">
      <c r="A76" s="43" t="s">
        <v>206</v>
      </c>
      <c r="B76" s="4">
        <v>800</v>
      </c>
      <c r="C76" s="42">
        <v>1.56</v>
      </c>
      <c r="D76" s="41"/>
      <c r="E76" s="41"/>
      <c r="F76" s="41"/>
      <c r="G76" s="13"/>
    </row>
    <row r="77" spans="1:7" x14ac:dyDescent="0.25">
      <c r="A77" s="40" t="s">
        <v>205</v>
      </c>
      <c r="B77" s="39">
        <v>51249</v>
      </c>
      <c r="C77" s="38">
        <v>100</v>
      </c>
    </row>
    <row r="79" spans="1:7" x14ac:dyDescent="0.25">
      <c r="A79" s="1" t="s">
        <v>38</v>
      </c>
    </row>
  </sheetData>
  <pageMargins left="0.7" right="0.7" top="0.75" bottom="0.75" header="0.3" footer="0.3"/>
  <pageSetup fitToHeight="0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510"/>
  <sheetViews>
    <sheetView workbookViewId="0">
      <selection activeCell="A6" sqref="A6:E6"/>
    </sheetView>
  </sheetViews>
  <sheetFormatPr defaultRowHeight="13.8" x14ac:dyDescent="0.25"/>
  <cols>
    <col min="1" max="1" width="19.6640625" style="9" customWidth="1"/>
    <col min="2" max="2" width="24.33203125" style="9" customWidth="1"/>
    <col min="3" max="3" width="12.6640625" style="9" customWidth="1"/>
    <col min="4" max="4" width="14.33203125" style="9" customWidth="1"/>
    <col min="5" max="5" width="15" style="2" customWidth="1"/>
    <col min="6" max="8" width="8.88671875" style="2"/>
    <col min="9" max="9" width="13.44140625" style="2" customWidth="1"/>
    <col min="10" max="10" width="22.21875" style="2" bestFit="1" customWidth="1"/>
    <col min="11" max="14" width="8.88671875" style="2"/>
    <col min="15" max="15" width="13.33203125" style="2" customWidth="1"/>
    <col min="16" max="16" width="22.21875" style="2" customWidth="1"/>
    <col min="17" max="17" width="15.5546875" style="2" customWidth="1"/>
    <col min="18" max="18" width="16.5546875" style="2" customWidth="1"/>
    <col min="19" max="19" width="15.44140625" style="2" customWidth="1"/>
    <col min="20" max="220" width="11.5546875" style="2" customWidth="1"/>
    <col min="221" max="221" width="10.5546875" style="2" customWidth="1"/>
    <col min="222" max="224" width="6" style="2" customWidth="1"/>
    <col min="225" max="225" width="7.6640625" style="2" customWidth="1"/>
    <col min="226" max="228" width="5" style="2" customWidth="1"/>
    <col min="229" max="229" width="7.6640625" style="2" customWidth="1"/>
    <col min="230" max="232" width="5" style="2" customWidth="1"/>
    <col min="233" max="233" width="7.6640625" style="2" customWidth="1"/>
    <col min="234" max="236" width="5" style="2" customWidth="1"/>
    <col min="237" max="237" width="7.6640625" style="2" customWidth="1"/>
    <col min="238" max="242" width="5" style="2" customWidth="1"/>
    <col min="243" max="243" width="7.6640625" style="2" customWidth="1"/>
    <col min="244" max="246" width="5" style="2" customWidth="1"/>
    <col min="247" max="247" width="7.6640625" style="2" customWidth="1"/>
    <col min="248" max="248" width="5" style="2" customWidth="1"/>
    <col min="249" max="249" width="7.6640625" style="2" customWidth="1"/>
    <col min="250" max="251" width="5" style="2" customWidth="1"/>
    <col min="252" max="252" width="7.6640625" style="2" customWidth="1"/>
    <col min="253" max="254" width="6" style="2" customWidth="1"/>
    <col min="255" max="255" width="7.6640625" style="2" customWidth="1"/>
    <col min="256" max="16384" width="8.88671875" style="2"/>
  </cols>
  <sheetData>
    <row r="1" spans="1:19" x14ac:dyDescent="0.25">
      <c r="A1" s="57" t="s">
        <v>361</v>
      </c>
    </row>
    <row r="2" spans="1:19" x14ac:dyDescent="0.25">
      <c r="A2" s="57"/>
    </row>
    <row r="3" spans="1:19" ht="57.6" customHeight="1" x14ac:dyDescent="0.25">
      <c r="A3" s="274" t="s">
        <v>281</v>
      </c>
      <c r="B3" s="279" t="s">
        <v>439</v>
      </c>
      <c r="C3" s="274" t="s">
        <v>360</v>
      </c>
      <c r="D3" s="274" t="s">
        <v>359</v>
      </c>
      <c r="E3" s="274" t="s">
        <v>44</v>
      </c>
      <c r="G3" s="13"/>
      <c r="Q3" s="50"/>
      <c r="R3" s="50"/>
      <c r="S3" s="50"/>
    </row>
    <row r="4" spans="1:19" x14ac:dyDescent="0.25">
      <c r="A4" s="2" t="s">
        <v>358</v>
      </c>
      <c r="B4" s="2" t="s">
        <v>440</v>
      </c>
      <c r="C4" s="121">
        <v>38911</v>
      </c>
      <c r="D4" s="121">
        <v>4389652</v>
      </c>
      <c r="E4" s="51">
        <v>886.4</v>
      </c>
      <c r="G4" s="13"/>
      <c r="Q4" s="50"/>
      <c r="R4" s="50"/>
      <c r="S4" s="50"/>
    </row>
    <row r="5" spans="1:19" x14ac:dyDescent="0.25">
      <c r="A5" s="2"/>
      <c r="B5" s="2" t="s">
        <v>441</v>
      </c>
      <c r="C5" s="121">
        <v>12314</v>
      </c>
      <c r="D5" s="121">
        <v>1364680</v>
      </c>
      <c r="E5" s="51">
        <v>902.3</v>
      </c>
      <c r="G5" s="13"/>
      <c r="Q5" s="50"/>
      <c r="R5" s="50"/>
      <c r="S5" s="50"/>
    </row>
    <row r="6" spans="1:19" x14ac:dyDescent="0.25">
      <c r="A6" s="18" t="s">
        <v>205</v>
      </c>
      <c r="B6" s="18" t="s">
        <v>442</v>
      </c>
      <c r="C6" s="122">
        <f>C4+C5</f>
        <v>51225</v>
      </c>
      <c r="D6" s="122">
        <f>D4+D5</f>
        <v>5754332</v>
      </c>
      <c r="E6" s="123">
        <f>C6/D6*100000</f>
        <v>890.19889710916925</v>
      </c>
      <c r="G6" s="13"/>
      <c r="Q6" s="50"/>
      <c r="R6" s="50"/>
      <c r="S6" s="50"/>
    </row>
    <row r="7" spans="1:19" x14ac:dyDescent="0.25">
      <c r="A7" s="2" t="s">
        <v>277</v>
      </c>
      <c r="B7" s="2" t="s">
        <v>443</v>
      </c>
      <c r="C7" s="122">
        <v>31</v>
      </c>
      <c r="D7" s="121">
        <v>2761</v>
      </c>
      <c r="E7" s="51">
        <v>1122.8</v>
      </c>
      <c r="G7" s="13"/>
      <c r="Q7" s="50"/>
      <c r="R7" s="50"/>
      <c r="S7" s="50"/>
    </row>
    <row r="8" spans="1:19" x14ac:dyDescent="0.25">
      <c r="A8" s="2"/>
      <c r="B8" s="2" t="s">
        <v>444</v>
      </c>
      <c r="C8" s="122">
        <v>232</v>
      </c>
      <c r="D8" s="121">
        <v>18096</v>
      </c>
      <c r="E8" s="51">
        <v>1282.0999999999999</v>
      </c>
      <c r="G8" s="13"/>
      <c r="Q8" s="50"/>
      <c r="R8" s="50"/>
      <c r="S8" s="50"/>
    </row>
    <row r="9" spans="1:19" x14ac:dyDescent="0.25">
      <c r="A9" s="18" t="s">
        <v>357</v>
      </c>
      <c r="B9" s="18" t="s">
        <v>442</v>
      </c>
      <c r="C9" s="122">
        <f>C7+C8</f>
        <v>263</v>
      </c>
      <c r="D9" s="122">
        <v>20844</v>
      </c>
      <c r="E9" s="123">
        <f>C9/D9*100000</f>
        <v>1261.7539819612357</v>
      </c>
      <c r="G9" s="13"/>
      <c r="Q9" s="50"/>
      <c r="R9" s="50"/>
      <c r="S9" s="50"/>
    </row>
    <row r="10" spans="1:19" x14ac:dyDescent="0.25">
      <c r="A10" s="2" t="s">
        <v>276</v>
      </c>
      <c r="B10" s="278" t="s">
        <v>445</v>
      </c>
      <c r="C10" s="122">
        <v>116</v>
      </c>
      <c r="D10" s="121">
        <v>8103</v>
      </c>
      <c r="E10" s="51">
        <v>1431.6</v>
      </c>
      <c r="G10" s="13"/>
      <c r="Q10" s="50"/>
      <c r="R10" s="50"/>
      <c r="S10" s="50"/>
    </row>
    <row r="11" spans="1:19" x14ac:dyDescent="0.25">
      <c r="A11" s="2"/>
      <c r="B11" s="2" t="s">
        <v>444</v>
      </c>
      <c r="C11" s="122">
        <v>71</v>
      </c>
      <c r="D11" s="121">
        <v>7964</v>
      </c>
      <c r="E11" s="51">
        <v>891.5</v>
      </c>
      <c r="G11" s="13"/>
      <c r="Q11" s="50"/>
      <c r="R11" s="50"/>
      <c r="S11" s="50"/>
    </row>
    <row r="12" spans="1:19" x14ac:dyDescent="0.25">
      <c r="A12" s="18" t="s">
        <v>356</v>
      </c>
      <c r="B12" s="18" t="s">
        <v>442</v>
      </c>
      <c r="C12" s="122">
        <f>C10+C11</f>
        <v>187</v>
      </c>
      <c r="D12" s="122">
        <v>16071</v>
      </c>
      <c r="E12" s="123">
        <f>C12/D12*100000</f>
        <v>1163.586584531143</v>
      </c>
      <c r="G12" s="13"/>
      <c r="Q12" s="50"/>
      <c r="R12" s="50"/>
      <c r="S12" s="50"/>
    </row>
    <row r="13" spans="1:19" x14ac:dyDescent="0.25">
      <c r="A13" s="2" t="s">
        <v>275</v>
      </c>
      <c r="B13" s="2" t="s">
        <v>446</v>
      </c>
      <c r="C13" s="122">
        <v>56</v>
      </c>
      <c r="D13" s="121">
        <v>3365</v>
      </c>
      <c r="E13" s="51">
        <v>1664.2</v>
      </c>
      <c r="G13" s="13"/>
      <c r="Q13" s="50"/>
      <c r="R13" s="50"/>
      <c r="S13" s="50"/>
    </row>
    <row r="14" spans="1:19" x14ac:dyDescent="0.25">
      <c r="A14" s="2"/>
      <c r="B14" s="2" t="s">
        <v>447</v>
      </c>
      <c r="C14" s="122">
        <v>147</v>
      </c>
      <c r="D14" s="121">
        <v>8495</v>
      </c>
      <c r="E14" s="51">
        <v>1730.4</v>
      </c>
      <c r="G14" s="13"/>
      <c r="Q14" s="50"/>
      <c r="R14" s="50"/>
      <c r="S14" s="50"/>
    </row>
    <row r="15" spans="1:19" x14ac:dyDescent="0.25">
      <c r="A15" s="2"/>
      <c r="B15" s="2" t="s">
        <v>448</v>
      </c>
      <c r="C15" s="122">
        <v>12</v>
      </c>
      <c r="D15" s="121">
        <v>3093</v>
      </c>
      <c r="E15" s="51">
        <v>388</v>
      </c>
      <c r="G15" s="13"/>
      <c r="Q15" s="50"/>
      <c r="R15" s="50"/>
      <c r="S15" s="50"/>
    </row>
    <row r="16" spans="1:19" x14ac:dyDescent="0.25">
      <c r="A16" s="2"/>
      <c r="B16" s="2" t="s">
        <v>449</v>
      </c>
      <c r="C16" s="122">
        <v>12</v>
      </c>
      <c r="D16" s="121">
        <v>2574</v>
      </c>
      <c r="E16" s="51">
        <v>466.2</v>
      </c>
      <c r="G16" s="13"/>
      <c r="Q16" s="50"/>
      <c r="R16" s="50"/>
      <c r="S16" s="50"/>
    </row>
    <row r="17" spans="1:19" x14ac:dyDescent="0.25">
      <c r="A17" s="2"/>
      <c r="B17" s="2" t="s">
        <v>444</v>
      </c>
      <c r="C17" s="122">
        <v>247</v>
      </c>
      <c r="D17" s="121">
        <v>28670</v>
      </c>
      <c r="E17" s="51">
        <v>861.5</v>
      </c>
      <c r="G17" s="13"/>
      <c r="Q17" s="50"/>
      <c r="R17" s="50"/>
      <c r="S17" s="50"/>
    </row>
    <row r="18" spans="1:19" x14ac:dyDescent="0.25">
      <c r="A18" s="18" t="s">
        <v>355</v>
      </c>
      <c r="B18" s="18" t="s">
        <v>442</v>
      </c>
      <c r="C18" s="122">
        <f>SUM(C13:C17)</f>
        <v>474</v>
      </c>
      <c r="D18" s="122">
        <f>SUM(D13:D17)</f>
        <v>46197</v>
      </c>
      <c r="E18" s="123">
        <f>C18/D18*100000</f>
        <v>1026.0406519903891</v>
      </c>
      <c r="G18" s="13"/>
      <c r="Q18" s="50"/>
      <c r="R18" s="50"/>
      <c r="S18" s="50"/>
    </row>
    <row r="19" spans="1:19" x14ac:dyDescent="0.25">
      <c r="A19" s="2" t="s">
        <v>274</v>
      </c>
      <c r="B19" s="2" t="s">
        <v>442</v>
      </c>
      <c r="C19" s="121">
        <v>174</v>
      </c>
      <c r="D19" s="121">
        <v>15659</v>
      </c>
      <c r="E19" s="51">
        <v>1111.2</v>
      </c>
      <c r="G19" s="13"/>
      <c r="Q19" s="50"/>
      <c r="R19" s="50"/>
      <c r="S19" s="50"/>
    </row>
    <row r="20" spans="1:19" x14ac:dyDescent="0.25">
      <c r="A20" s="18" t="s">
        <v>354</v>
      </c>
      <c r="B20" s="18" t="s">
        <v>442</v>
      </c>
      <c r="C20" s="122">
        <f>SUM(C19)</f>
        <v>174</v>
      </c>
      <c r="D20" s="122">
        <f>SUM(D19)</f>
        <v>15659</v>
      </c>
      <c r="E20" s="123">
        <v>1111.2</v>
      </c>
      <c r="G20" s="13"/>
      <c r="Q20" s="50"/>
      <c r="R20" s="50"/>
      <c r="S20" s="50"/>
    </row>
    <row r="21" spans="1:19" x14ac:dyDescent="0.25">
      <c r="A21" s="2" t="s">
        <v>273</v>
      </c>
      <c r="B21" s="2" t="s">
        <v>450</v>
      </c>
      <c r="C21" s="121">
        <v>114</v>
      </c>
      <c r="D21" s="121">
        <v>13790</v>
      </c>
      <c r="E21" s="51">
        <v>826.7</v>
      </c>
      <c r="G21" s="13"/>
      <c r="Q21" s="50"/>
      <c r="R21" s="50"/>
      <c r="S21" s="50"/>
    </row>
    <row r="22" spans="1:19" x14ac:dyDescent="0.25">
      <c r="A22" s="2"/>
      <c r="B22" s="2" t="s">
        <v>451</v>
      </c>
      <c r="C22" s="121">
        <v>141</v>
      </c>
      <c r="D22" s="121">
        <v>16940</v>
      </c>
      <c r="E22" s="51">
        <v>832.3</v>
      </c>
      <c r="G22" s="13"/>
      <c r="Q22" s="50"/>
      <c r="R22" s="50"/>
      <c r="S22" s="50"/>
    </row>
    <row r="23" spans="1:19" x14ac:dyDescent="0.25">
      <c r="A23" s="2"/>
      <c r="B23" s="2" t="s">
        <v>452</v>
      </c>
      <c r="C23" s="121">
        <v>78</v>
      </c>
      <c r="D23" s="121">
        <v>15047</v>
      </c>
      <c r="E23" s="51">
        <v>518.4</v>
      </c>
      <c r="G23" s="13"/>
      <c r="Q23" s="50"/>
      <c r="R23" s="50"/>
      <c r="S23" s="50"/>
    </row>
    <row r="24" spans="1:19" x14ac:dyDescent="0.25">
      <c r="A24" s="2"/>
      <c r="B24" s="2" t="s">
        <v>453</v>
      </c>
      <c r="C24" s="121">
        <v>203</v>
      </c>
      <c r="D24" s="121">
        <v>24447</v>
      </c>
      <c r="E24" s="51">
        <v>830.4</v>
      </c>
      <c r="G24" s="13"/>
      <c r="Q24" s="50"/>
      <c r="R24" s="50"/>
      <c r="S24" s="50"/>
    </row>
    <row r="25" spans="1:19" x14ac:dyDescent="0.25">
      <c r="A25" s="2"/>
      <c r="B25" s="2" t="s">
        <v>454</v>
      </c>
      <c r="C25" s="121">
        <v>974</v>
      </c>
      <c r="D25" s="121">
        <v>105051</v>
      </c>
      <c r="E25" s="51">
        <v>927.2</v>
      </c>
      <c r="G25" s="13"/>
      <c r="Q25" s="50"/>
      <c r="R25" s="50"/>
      <c r="S25" s="50"/>
    </row>
    <row r="26" spans="1:19" x14ac:dyDescent="0.25">
      <c r="A26" s="2"/>
      <c r="B26" s="2" t="s">
        <v>455</v>
      </c>
      <c r="C26" s="121">
        <v>39</v>
      </c>
      <c r="D26" s="121">
        <v>7958</v>
      </c>
      <c r="E26" s="51">
        <v>490.1</v>
      </c>
      <c r="G26" s="13"/>
      <c r="Q26" s="50"/>
      <c r="R26" s="50"/>
      <c r="S26" s="50"/>
    </row>
    <row r="27" spans="1:19" x14ac:dyDescent="0.25">
      <c r="A27" s="2"/>
      <c r="B27" s="2" t="s">
        <v>456</v>
      </c>
      <c r="C27" s="121">
        <v>104</v>
      </c>
      <c r="D27" s="121">
        <v>18901</v>
      </c>
      <c r="E27" s="51">
        <v>550.20000000000005</v>
      </c>
      <c r="G27" s="13"/>
      <c r="Q27" s="50"/>
      <c r="R27" s="50"/>
      <c r="S27" s="50"/>
    </row>
    <row r="28" spans="1:19" x14ac:dyDescent="0.25">
      <c r="A28" s="2"/>
      <c r="B28" s="2" t="s">
        <v>457</v>
      </c>
      <c r="C28" s="121">
        <v>16</v>
      </c>
      <c r="D28" s="121">
        <v>4709</v>
      </c>
      <c r="E28" s="51">
        <v>339.8</v>
      </c>
      <c r="G28" s="13"/>
      <c r="Q28" s="50"/>
      <c r="R28" s="50"/>
      <c r="S28" s="50"/>
    </row>
    <row r="29" spans="1:19" x14ac:dyDescent="0.25">
      <c r="A29" s="2"/>
      <c r="B29" s="2" t="s">
        <v>458</v>
      </c>
      <c r="C29" s="121">
        <v>55</v>
      </c>
      <c r="D29" s="121">
        <v>7431</v>
      </c>
      <c r="E29" s="51">
        <v>740.1</v>
      </c>
      <c r="G29" s="13"/>
      <c r="Q29" s="50"/>
      <c r="R29" s="50"/>
      <c r="S29" s="50"/>
    </row>
    <row r="30" spans="1:19" x14ac:dyDescent="0.25">
      <c r="A30" s="2"/>
      <c r="B30" s="2" t="s">
        <v>459</v>
      </c>
      <c r="C30" s="121">
        <v>16</v>
      </c>
      <c r="D30" s="121">
        <v>2678</v>
      </c>
      <c r="E30" s="51">
        <v>597.5</v>
      </c>
      <c r="G30" s="13"/>
      <c r="Q30" s="50"/>
      <c r="R30" s="50"/>
      <c r="S30" s="50"/>
    </row>
    <row r="31" spans="1:19" x14ac:dyDescent="0.25">
      <c r="A31" s="2"/>
      <c r="B31" s="2" t="s">
        <v>460</v>
      </c>
      <c r="C31" s="121">
        <v>32</v>
      </c>
      <c r="D31" s="121">
        <v>3302</v>
      </c>
      <c r="E31" s="51">
        <v>969.1</v>
      </c>
      <c r="G31" s="13"/>
      <c r="Q31" s="50"/>
      <c r="R31" s="50"/>
      <c r="S31" s="50"/>
    </row>
    <row r="32" spans="1:19" x14ac:dyDescent="0.25">
      <c r="A32" s="2"/>
      <c r="B32" s="2" t="s">
        <v>461</v>
      </c>
      <c r="C32" s="121">
        <v>15</v>
      </c>
      <c r="D32" s="121">
        <v>3604</v>
      </c>
      <c r="E32" s="51">
        <v>416.2</v>
      </c>
      <c r="G32" s="13"/>
      <c r="Q32" s="50"/>
      <c r="R32" s="50"/>
      <c r="S32" s="50"/>
    </row>
    <row r="33" spans="1:19" x14ac:dyDescent="0.25">
      <c r="A33" s="2"/>
      <c r="B33" s="2" t="s">
        <v>462</v>
      </c>
      <c r="C33" s="121">
        <v>48</v>
      </c>
      <c r="D33" s="121">
        <v>11819</v>
      </c>
      <c r="E33" s="51">
        <v>406.1</v>
      </c>
      <c r="G33" s="13"/>
      <c r="Q33" s="50"/>
      <c r="R33" s="50"/>
      <c r="S33" s="50"/>
    </row>
    <row r="34" spans="1:19" x14ac:dyDescent="0.25">
      <c r="A34" s="2"/>
      <c r="B34" s="2" t="s">
        <v>463</v>
      </c>
      <c r="C34" s="121">
        <v>14</v>
      </c>
      <c r="D34" s="121">
        <v>2689</v>
      </c>
      <c r="E34" s="51">
        <v>520.6</v>
      </c>
      <c r="G34" s="13"/>
      <c r="Q34" s="50"/>
      <c r="R34" s="50"/>
      <c r="S34" s="50"/>
    </row>
    <row r="35" spans="1:19" x14ac:dyDescent="0.25">
      <c r="A35" s="2"/>
      <c r="B35" s="2" t="s">
        <v>444</v>
      </c>
      <c r="C35" s="121">
        <v>123</v>
      </c>
      <c r="D35" s="121">
        <v>17010</v>
      </c>
      <c r="E35" s="51">
        <v>723.1</v>
      </c>
      <c r="G35" s="13"/>
      <c r="Q35" s="50"/>
      <c r="R35" s="50"/>
      <c r="S35" s="50"/>
    </row>
    <row r="36" spans="1:19" x14ac:dyDescent="0.25">
      <c r="A36" s="18" t="s">
        <v>353</v>
      </c>
      <c r="B36" s="18" t="s">
        <v>442</v>
      </c>
      <c r="C36" s="122">
        <f>SUM(C21:C35)</f>
        <v>1972</v>
      </c>
      <c r="D36" s="122">
        <f>SUM(D21:D35)</f>
        <v>255376</v>
      </c>
      <c r="E36" s="123">
        <f>C36/D36*100000</f>
        <v>772.1947246413132</v>
      </c>
      <c r="G36" s="13"/>
      <c r="Q36" s="50"/>
      <c r="R36" s="50"/>
      <c r="S36" s="50"/>
    </row>
    <row r="37" spans="1:19" x14ac:dyDescent="0.25">
      <c r="A37" s="2" t="s">
        <v>272</v>
      </c>
      <c r="B37" s="2" t="s">
        <v>464</v>
      </c>
      <c r="C37" s="121">
        <v>41</v>
      </c>
      <c r="D37" s="121">
        <v>2776</v>
      </c>
      <c r="E37" s="51">
        <v>1476.9</v>
      </c>
      <c r="G37" s="13"/>
      <c r="Q37" s="50"/>
      <c r="R37" s="50"/>
      <c r="S37" s="50"/>
    </row>
    <row r="38" spans="1:19" x14ac:dyDescent="0.25">
      <c r="A38" s="2"/>
      <c r="B38" s="2" t="s">
        <v>444</v>
      </c>
      <c r="C38" s="121">
        <v>82</v>
      </c>
      <c r="D38" s="121">
        <v>10896</v>
      </c>
      <c r="E38" s="51">
        <v>752.6</v>
      </c>
      <c r="G38" s="13"/>
      <c r="Q38" s="50"/>
      <c r="R38" s="50"/>
      <c r="S38" s="50"/>
    </row>
    <row r="39" spans="1:19" x14ac:dyDescent="0.25">
      <c r="A39" s="18" t="s">
        <v>352</v>
      </c>
      <c r="B39" s="18" t="s">
        <v>442</v>
      </c>
      <c r="C39" s="122">
        <f>SUM(C38,C37)</f>
        <v>123</v>
      </c>
      <c r="D39" s="122">
        <f>SUM(D38,D37)</f>
        <v>13672</v>
      </c>
      <c r="E39" s="123">
        <f>C39/D39*100000</f>
        <v>899.6489174956115</v>
      </c>
      <c r="G39" s="13"/>
      <c r="Q39" s="50"/>
      <c r="R39" s="50"/>
      <c r="S39" s="50"/>
    </row>
    <row r="40" spans="1:19" x14ac:dyDescent="0.25">
      <c r="A40" s="2" t="s">
        <v>271</v>
      </c>
      <c r="B40" s="2" t="s">
        <v>442</v>
      </c>
      <c r="C40" s="121">
        <v>186</v>
      </c>
      <c r="D40" s="121">
        <v>16061</v>
      </c>
      <c r="E40" s="51">
        <v>1158.0999999999999</v>
      </c>
      <c r="G40" s="13"/>
      <c r="Q40" s="50"/>
      <c r="R40" s="50"/>
      <c r="S40" s="50"/>
    </row>
    <row r="41" spans="1:19" x14ac:dyDescent="0.25">
      <c r="A41" s="18" t="s">
        <v>351</v>
      </c>
      <c r="B41" s="18" t="s">
        <v>442</v>
      </c>
      <c r="C41" s="122">
        <f>SUM(C40)</f>
        <v>186</v>
      </c>
      <c r="D41" s="122">
        <f>SUM(D40)</f>
        <v>16061</v>
      </c>
      <c r="E41" s="123">
        <f>C41/D41*100000</f>
        <v>1158.0848016935433</v>
      </c>
      <c r="G41" s="13"/>
      <c r="Q41" s="50"/>
      <c r="R41" s="50"/>
      <c r="S41" s="50"/>
    </row>
    <row r="42" spans="1:19" x14ac:dyDescent="0.25">
      <c r="A42" s="2" t="s">
        <v>270</v>
      </c>
      <c r="B42" s="2" t="s">
        <v>465</v>
      </c>
      <c r="C42" s="121">
        <v>57</v>
      </c>
      <c r="D42" s="121">
        <v>11412</v>
      </c>
      <c r="E42" s="51">
        <v>499.5</v>
      </c>
      <c r="Q42" s="50"/>
      <c r="R42" s="50"/>
      <c r="S42" s="50"/>
    </row>
    <row r="43" spans="1:19" x14ac:dyDescent="0.25">
      <c r="A43" s="2"/>
      <c r="B43" s="2" t="s">
        <v>466</v>
      </c>
      <c r="C43" s="121">
        <v>32</v>
      </c>
      <c r="D43" s="121">
        <v>3211</v>
      </c>
      <c r="E43" s="51">
        <v>996.6</v>
      </c>
      <c r="Q43" s="50"/>
      <c r="R43" s="50"/>
      <c r="S43" s="50"/>
    </row>
    <row r="44" spans="1:19" x14ac:dyDescent="0.25">
      <c r="A44" s="2"/>
      <c r="B44" s="2" t="s">
        <v>467</v>
      </c>
      <c r="C44" s="121">
        <v>58</v>
      </c>
      <c r="D44" s="121">
        <v>3909</v>
      </c>
      <c r="E44" s="51">
        <v>1483.8</v>
      </c>
      <c r="Q44" s="50"/>
      <c r="R44" s="50"/>
      <c r="S44" s="50"/>
    </row>
    <row r="45" spans="1:19" x14ac:dyDescent="0.25">
      <c r="A45" s="2"/>
      <c r="B45" s="2" t="s">
        <v>468</v>
      </c>
      <c r="C45" s="121">
        <v>13</v>
      </c>
      <c r="D45" s="121">
        <v>10323</v>
      </c>
      <c r="E45" s="51">
        <v>125.9</v>
      </c>
      <c r="Q45" s="50"/>
      <c r="R45" s="50"/>
      <c r="S45" s="50"/>
    </row>
    <row r="46" spans="1:19" x14ac:dyDescent="0.25">
      <c r="A46" s="2"/>
      <c r="B46" s="2" t="s">
        <v>469</v>
      </c>
      <c r="C46" s="121">
        <v>53</v>
      </c>
      <c r="D46" s="121">
        <v>3216</v>
      </c>
      <c r="E46" s="51">
        <v>1648</v>
      </c>
      <c r="Q46" s="50"/>
      <c r="R46" s="50"/>
      <c r="S46" s="50"/>
    </row>
    <row r="47" spans="1:19" x14ac:dyDescent="0.25">
      <c r="A47" s="2"/>
      <c r="B47" s="2" t="s">
        <v>470</v>
      </c>
      <c r="C47" s="121">
        <v>12</v>
      </c>
      <c r="D47" s="121">
        <v>2879</v>
      </c>
      <c r="E47" s="51">
        <v>416.8</v>
      </c>
      <c r="Q47" s="50"/>
      <c r="R47" s="50"/>
      <c r="S47" s="50"/>
    </row>
    <row r="48" spans="1:19" x14ac:dyDescent="0.25">
      <c r="A48" s="2"/>
      <c r="B48" s="2" t="s">
        <v>444</v>
      </c>
      <c r="C48" s="121">
        <v>130</v>
      </c>
      <c r="D48" s="121">
        <v>15706</v>
      </c>
      <c r="E48" s="51">
        <v>827.7</v>
      </c>
      <c r="Q48" s="50"/>
      <c r="R48" s="50"/>
      <c r="S48" s="50"/>
    </row>
    <row r="49" spans="1:19" x14ac:dyDescent="0.25">
      <c r="A49" s="18" t="s">
        <v>350</v>
      </c>
      <c r="B49" s="18" t="s">
        <v>442</v>
      </c>
      <c r="C49" s="122">
        <f>SUM(C42:C48)</f>
        <v>355</v>
      </c>
      <c r="D49" s="122">
        <f>SUM(D42:D48)</f>
        <v>50656</v>
      </c>
      <c r="E49" s="123">
        <f>C49/D49*100000</f>
        <v>700.80543272267846</v>
      </c>
      <c r="Q49" s="50"/>
      <c r="R49" s="50"/>
      <c r="S49" s="50"/>
    </row>
    <row r="50" spans="1:19" x14ac:dyDescent="0.25">
      <c r="A50" s="2" t="s">
        <v>269</v>
      </c>
      <c r="B50" s="2" t="s">
        <v>471</v>
      </c>
      <c r="C50" s="121">
        <v>56</v>
      </c>
      <c r="D50" s="121">
        <v>3560</v>
      </c>
      <c r="E50" s="51">
        <v>1573</v>
      </c>
      <c r="Q50" s="50"/>
      <c r="R50" s="50"/>
      <c r="S50" s="50"/>
    </row>
    <row r="51" spans="1:19" x14ac:dyDescent="0.25">
      <c r="A51" s="2"/>
      <c r="B51" s="2" t="s">
        <v>472</v>
      </c>
      <c r="C51" s="121">
        <v>238</v>
      </c>
      <c r="D51" s="121">
        <v>13830</v>
      </c>
      <c r="E51" s="51">
        <v>1720.9</v>
      </c>
      <c r="Q51" s="50"/>
      <c r="R51" s="50"/>
      <c r="S51" s="50"/>
    </row>
    <row r="52" spans="1:19" x14ac:dyDescent="0.25">
      <c r="A52" s="2"/>
      <c r="B52" s="2" t="s">
        <v>473</v>
      </c>
      <c r="C52" s="121">
        <v>22</v>
      </c>
      <c r="D52" s="121">
        <v>3132</v>
      </c>
      <c r="E52" s="51">
        <v>702.4</v>
      </c>
      <c r="Q52" s="50"/>
      <c r="R52" s="50"/>
      <c r="S52" s="50"/>
    </row>
    <row r="53" spans="1:19" x14ac:dyDescent="0.25">
      <c r="A53" s="2"/>
      <c r="B53" s="2" t="s">
        <v>474</v>
      </c>
      <c r="C53" s="121">
        <v>34</v>
      </c>
      <c r="D53" s="121">
        <v>5921</v>
      </c>
      <c r="E53" s="51">
        <v>574.20000000000005</v>
      </c>
      <c r="Q53" s="50"/>
      <c r="R53" s="50"/>
      <c r="S53" s="50"/>
    </row>
    <row r="54" spans="1:19" x14ac:dyDescent="0.25">
      <c r="A54" s="2"/>
      <c r="B54" s="2" t="s">
        <v>475</v>
      </c>
      <c r="C54" s="121">
        <v>41</v>
      </c>
      <c r="D54" s="121">
        <v>6826</v>
      </c>
      <c r="E54" s="51">
        <v>600.6</v>
      </c>
      <c r="Q54" s="50"/>
      <c r="R54" s="50"/>
      <c r="S54" s="50"/>
    </row>
    <row r="55" spans="1:19" x14ac:dyDescent="0.25">
      <c r="A55" s="2"/>
      <c r="B55" s="2" t="s">
        <v>476</v>
      </c>
      <c r="C55" s="121">
        <v>27</v>
      </c>
      <c r="D55" s="121">
        <v>3557</v>
      </c>
      <c r="E55" s="51">
        <v>759.1</v>
      </c>
      <c r="Q55" s="50"/>
      <c r="R55" s="50"/>
      <c r="S55" s="50"/>
    </row>
    <row r="56" spans="1:19" x14ac:dyDescent="0.25">
      <c r="A56" s="2"/>
      <c r="B56" s="2" t="s">
        <v>477</v>
      </c>
      <c r="C56" s="121">
        <v>18</v>
      </c>
      <c r="D56" s="121">
        <v>2755</v>
      </c>
      <c r="E56" s="51">
        <v>653.4</v>
      </c>
      <c r="Q56" s="50"/>
      <c r="R56" s="50"/>
      <c r="S56" s="50"/>
    </row>
    <row r="57" spans="1:19" x14ac:dyDescent="0.25">
      <c r="A57" s="2"/>
      <c r="B57" s="2" t="s">
        <v>444</v>
      </c>
      <c r="C57" s="121">
        <v>197</v>
      </c>
      <c r="D57" s="121">
        <v>23958</v>
      </c>
      <c r="E57" s="51">
        <v>822.3</v>
      </c>
      <c r="Q57" s="50"/>
      <c r="R57" s="50"/>
      <c r="S57" s="50"/>
    </row>
    <row r="58" spans="1:19" x14ac:dyDescent="0.25">
      <c r="A58" s="18" t="s">
        <v>349</v>
      </c>
      <c r="B58" s="18" t="s">
        <v>442</v>
      </c>
      <c r="C58" s="122">
        <f>SUM(C50:C57)</f>
        <v>633</v>
      </c>
      <c r="D58" s="122">
        <f>SUM(D50:D57)</f>
        <v>63539</v>
      </c>
      <c r="E58" s="123">
        <f>C58/D58*100000</f>
        <v>996.23853066620507</v>
      </c>
      <c r="Q58" s="50"/>
      <c r="R58" s="50"/>
      <c r="S58" s="50"/>
    </row>
    <row r="59" spans="1:19" x14ac:dyDescent="0.25">
      <c r="A59" s="2" t="s">
        <v>268</v>
      </c>
      <c r="B59" s="2" t="s">
        <v>442</v>
      </c>
      <c r="C59" s="121">
        <v>347</v>
      </c>
      <c r="D59" s="121">
        <v>34868</v>
      </c>
      <c r="E59" s="51">
        <v>995.2</v>
      </c>
      <c r="Q59" s="50"/>
      <c r="R59" s="50"/>
      <c r="S59" s="50"/>
    </row>
    <row r="60" spans="1:19" x14ac:dyDescent="0.25">
      <c r="A60" s="18" t="s">
        <v>348</v>
      </c>
      <c r="B60" s="18" t="s">
        <v>442</v>
      </c>
      <c r="C60" s="122">
        <f>SUM(C59)</f>
        <v>347</v>
      </c>
      <c r="D60" s="122">
        <f>SUM(D59)</f>
        <v>34868</v>
      </c>
      <c r="E60" s="123">
        <v>922.3</v>
      </c>
      <c r="Q60" s="50"/>
      <c r="R60" s="50"/>
      <c r="S60" s="50"/>
    </row>
    <row r="61" spans="1:19" x14ac:dyDescent="0.25">
      <c r="A61" s="2" t="s">
        <v>267</v>
      </c>
      <c r="B61" s="2" t="s">
        <v>478</v>
      </c>
      <c r="C61" s="121">
        <v>44</v>
      </c>
      <c r="D61" s="121">
        <v>5042</v>
      </c>
      <c r="E61" s="51">
        <v>872.7</v>
      </c>
      <c r="Q61" s="50"/>
      <c r="R61" s="50"/>
      <c r="S61" s="50"/>
    </row>
    <row r="62" spans="1:19" x14ac:dyDescent="0.25">
      <c r="A62" s="2"/>
      <c r="B62" s="2" t="s">
        <v>479</v>
      </c>
      <c r="C62" s="121">
        <v>37</v>
      </c>
      <c r="D62" s="121">
        <v>3071</v>
      </c>
      <c r="E62" s="51">
        <v>1204.8</v>
      </c>
      <c r="Q62" s="50"/>
      <c r="R62" s="50"/>
      <c r="S62" s="50"/>
    </row>
    <row r="63" spans="1:19" x14ac:dyDescent="0.25">
      <c r="A63" s="2"/>
      <c r="B63" s="2" t="s">
        <v>480</v>
      </c>
      <c r="C63" s="121">
        <v>16</v>
      </c>
      <c r="D63" s="121">
        <v>3307</v>
      </c>
      <c r="E63" s="51">
        <v>483.8</v>
      </c>
      <c r="Q63" s="50"/>
      <c r="R63" s="50"/>
      <c r="S63" s="50"/>
    </row>
    <row r="64" spans="1:19" x14ac:dyDescent="0.25">
      <c r="A64" s="2"/>
      <c r="B64" s="2" t="s">
        <v>481</v>
      </c>
      <c r="C64" s="121">
        <v>14</v>
      </c>
      <c r="D64" s="121">
        <v>2714</v>
      </c>
      <c r="E64" s="51">
        <v>515.79999999999995</v>
      </c>
      <c r="Q64" s="50"/>
      <c r="R64" s="50"/>
      <c r="S64" s="50"/>
    </row>
    <row r="65" spans="1:19" x14ac:dyDescent="0.25">
      <c r="A65" s="2"/>
      <c r="B65" s="2" t="s">
        <v>482</v>
      </c>
      <c r="C65" s="121">
        <v>135</v>
      </c>
      <c r="D65" s="121">
        <v>10281</v>
      </c>
      <c r="E65" s="51">
        <v>1313.1</v>
      </c>
      <c r="Q65" s="50"/>
      <c r="R65" s="50"/>
      <c r="S65" s="50"/>
    </row>
    <row r="66" spans="1:19" x14ac:dyDescent="0.25">
      <c r="A66" s="2"/>
      <c r="B66" s="2" t="s">
        <v>483</v>
      </c>
      <c r="C66" s="121">
        <v>25</v>
      </c>
      <c r="D66" s="121">
        <v>2531</v>
      </c>
      <c r="E66" s="51">
        <v>987.8</v>
      </c>
      <c r="Q66" s="50"/>
      <c r="R66" s="50"/>
      <c r="S66" s="50"/>
    </row>
    <row r="67" spans="1:19" x14ac:dyDescent="0.25">
      <c r="A67" s="2"/>
      <c r="B67" s="2" t="s">
        <v>444</v>
      </c>
      <c r="C67" s="121">
        <v>289</v>
      </c>
      <c r="D67" s="121">
        <v>30082</v>
      </c>
      <c r="E67" s="51">
        <v>960.7</v>
      </c>
      <c r="Q67" s="50"/>
      <c r="R67" s="50"/>
      <c r="S67" s="50"/>
    </row>
    <row r="68" spans="1:19" x14ac:dyDescent="0.25">
      <c r="A68" s="18" t="s">
        <v>347</v>
      </c>
      <c r="B68" s="18" t="s">
        <v>442</v>
      </c>
      <c r="C68" s="122">
        <f>SUM(C61:C67)</f>
        <v>560</v>
      </c>
      <c r="D68" s="122">
        <f>SUM(D61:D67)</f>
        <v>57028</v>
      </c>
      <c r="E68" s="123">
        <f>C68/D68*100000</f>
        <v>981.97376727221717</v>
      </c>
      <c r="Q68" s="50"/>
      <c r="R68" s="50"/>
      <c r="S68" s="50"/>
    </row>
    <row r="69" spans="1:19" x14ac:dyDescent="0.25">
      <c r="A69" s="2" t="s">
        <v>266</v>
      </c>
      <c r="B69" s="2" t="s">
        <v>484</v>
      </c>
      <c r="C69" s="121">
        <v>72</v>
      </c>
      <c r="D69" s="121">
        <v>5890</v>
      </c>
      <c r="E69" s="51">
        <v>1222.4000000000001</v>
      </c>
      <c r="Q69" s="50"/>
      <c r="R69" s="50"/>
      <c r="S69" s="50"/>
    </row>
    <row r="70" spans="1:19" x14ac:dyDescent="0.25">
      <c r="A70" s="2"/>
      <c r="B70" s="2" t="s">
        <v>444</v>
      </c>
      <c r="C70" s="121">
        <v>101</v>
      </c>
      <c r="D70" s="121">
        <v>10849</v>
      </c>
      <c r="E70" s="51">
        <v>931</v>
      </c>
      <c r="Q70" s="50"/>
      <c r="R70" s="50"/>
      <c r="S70" s="50"/>
    </row>
    <row r="71" spans="1:19" x14ac:dyDescent="0.25">
      <c r="A71" s="18" t="s">
        <v>346</v>
      </c>
      <c r="B71" s="18" t="s">
        <v>442</v>
      </c>
      <c r="C71" s="122">
        <f>SUM(C69:C70)</f>
        <v>173</v>
      </c>
      <c r="D71" s="122">
        <f>SUM(D69:D70)</f>
        <v>16739</v>
      </c>
      <c r="E71" s="123">
        <f>C71/D71*100000</f>
        <v>1033.5145468665989</v>
      </c>
      <c r="Q71" s="50"/>
      <c r="R71" s="50"/>
      <c r="S71" s="50"/>
    </row>
    <row r="72" spans="1:19" x14ac:dyDescent="0.25">
      <c r="A72" s="2" t="s">
        <v>265</v>
      </c>
      <c r="B72" s="2" t="s">
        <v>485</v>
      </c>
      <c r="C72" s="121">
        <v>4</v>
      </c>
      <c r="D72" s="121">
        <v>4045</v>
      </c>
      <c r="E72" s="51">
        <v>98.9</v>
      </c>
      <c r="Q72" s="50"/>
      <c r="R72" s="50"/>
      <c r="S72" s="50"/>
    </row>
    <row r="73" spans="1:19" x14ac:dyDescent="0.25">
      <c r="A73" s="2"/>
      <c r="B73" s="2" t="s">
        <v>486</v>
      </c>
      <c r="C73" s="121">
        <v>8</v>
      </c>
      <c r="D73" s="121">
        <v>3339</v>
      </c>
      <c r="E73" s="51">
        <v>239.6</v>
      </c>
      <c r="Q73" s="50"/>
      <c r="R73" s="50"/>
      <c r="S73" s="50"/>
    </row>
    <row r="74" spans="1:19" x14ac:dyDescent="0.25">
      <c r="A74" s="2"/>
      <c r="B74" s="2" t="s">
        <v>487</v>
      </c>
      <c r="C74" s="121">
        <v>20</v>
      </c>
      <c r="D74" s="121">
        <v>3900</v>
      </c>
      <c r="E74" s="51">
        <v>512.79999999999995</v>
      </c>
      <c r="Q74" s="50"/>
      <c r="R74" s="50"/>
      <c r="S74" s="50"/>
    </row>
    <row r="75" spans="1:19" x14ac:dyDescent="0.25">
      <c r="A75" s="2"/>
      <c r="B75" s="2" t="s">
        <v>488</v>
      </c>
      <c r="C75" s="121">
        <v>60</v>
      </c>
      <c r="D75" s="121">
        <v>6512</v>
      </c>
      <c r="E75" s="51">
        <v>921.4</v>
      </c>
      <c r="Q75" s="50"/>
      <c r="R75" s="50"/>
      <c r="S75" s="50"/>
    </row>
    <row r="76" spans="1:19" x14ac:dyDescent="0.25">
      <c r="A76" s="2"/>
      <c r="B76" s="2" t="s">
        <v>489</v>
      </c>
      <c r="C76" s="121">
        <v>17</v>
      </c>
      <c r="D76" s="121">
        <v>3696</v>
      </c>
      <c r="E76" s="51">
        <v>460</v>
      </c>
      <c r="Q76" s="50"/>
      <c r="R76" s="50"/>
      <c r="S76" s="50"/>
    </row>
    <row r="77" spans="1:19" x14ac:dyDescent="0.25">
      <c r="A77" s="2"/>
      <c r="B77" s="2" t="s">
        <v>490</v>
      </c>
      <c r="C77" s="121">
        <v>87</v>
      </c>
      <c r="D77" s="121">
        <v>9223</v>
      </c>
      <c r="E77" s="51">
        <v>943.3</v>
      </c>
      <c r="Q77" s="50"/>
      <c r="R77" s="50"/>
      <c r="S77" s="50"/>
    </row>
    <row r="78" spans="1:19" x14ac:dyDescent="0.25">
      <c r="A78" s="2"/>
      <c r="B78" s="2" t="s">
        <v>491</v>
      </c>
      <c r="C78" s="121">
        <v>17</v>
      </c>
      <c r="D78" s="121">
        <v>4956</v>
      </c>
      <c r="E78" s="51">
        <v>343</v>
      </c>
      <c r="Q78" s="50"/>
      <c r="R78" s="50"/>
      <c r="S78" s="50"/>
    </row>
    <row r="79" spans="1:19" x14ac:dyDescent="0.25">
      <c r="A79" s="2"/>
      <c r="B79" s="2" t="s">
        <v>492</v>
      </c>
      <c r="C79" s="121">
        <v>104</v>
      </c>
      <c r="D79" s="121">
        <v>26321</v>
      </c>
      <c r="E79" s="51">
        <v>395.1</v>
      </c>
      <c r="Q79" s="50"/>
      <c r="R79" s="50"/>
      <c r="S79" s="50"/>
    </row>
    <row r="80" spans="1:19" x14ac:dyDescent="0.25">
      <c r="A80" s="2"/>
      <c r="B80" s="2" t="s">
        <v>493</v>
      </c>
      <c r="C80" s="121">
        <v>1427</v>
      </c>
      <c r="D80" s="121">
        <v>242216</v>
      </c>
      <c r="E80" s="51">
        <v>589.1</v>
      </c>
      <c r="Q80" s="50"/>
      <c r="R80" s="50"/>
      <c r="S80" s="50"/>
    </row>
    <row r="81" spans="1:19" x14ac:dyDescent="0.25">
      <c r="A81" s="2"/>
      <c r="B81" s="2" t="s">
        <v>494</v>
      </c>
      <c r="C81" s="121">
        <v>7</v>
      </c>
      <c r="D81" s="121">
        <v>6277</v>
      </c>
      <c r="E81" s="51">
        <v>111.5</v>
      </c>
      <c r="Q81" s="50"/>
      <c r="R81" s="50"/>
      <c r="S81" s="50"/>
    </row>
    <row r="82" spans="1:19" x14ac:dyDescent="0.25">
      <c r="A82" s="2"/>
      <c r="B82" s="2" t="s">
        <v>495</v>
      </c>
      <c r="C82" s="121">
        <v>25</v>
      </c>
      <c r="D82" s="121">
        <v>3864</v>
      </c>
      <c r="E82" s="51">
        <v>647</v>
      </c>
      <c r="Q82" s="50"/>
      <c r="R82" s="50"/>
      <c r="S82" s="50"/>
    </row>
    <row r="83" spans="1:19" x14ac:dyDescent="0.25">
      <c r="A83" s="2"/>
      <c r="B83" s="2" t="s">
        <v>496</v>
      </c>
      <c r="C83" s="121">
        <v>43</v>
      </c>
      <c r="D83" s="121">
        <v>7946</v>
      </c>
      <c r="E83" s="51">
        <v>541.20000000000005</v>
      </c>
      <c r="Q83" s="50"/>
      <c r="R83" s="50"/>
      <c r="S83" s="50"/>
    </row>
    <row r="84" spans="1:19" x14ac:dyDescent="0.25">
      <c r="A84" s="2"/>
      <c r="B84" s="2" t="s">
        <v>497</v>
      </c>
      <c r="C84" s="121">
        <v>188</v>
      </c>
      <c r="D84" s="121">
        <v>18810</v>
      </c>
      <c r="E84" s="51">
        <v>999.5</v>
      </c>
      <c r="Q84" s="50"/>
      <c r="R84" s="50"/>
      <c r="S84" s="50"/>
    </row>
    <row r="85" spans="1:19" x14ac:dyDescent="0.25">
      <c r="A85" s="2"/>
      <c r="B85" s="2" t="s">
        <v>498</v>
      </c>
      <c r="C85" s="121">
        <v>12</v>
      </c>
      <c r="D85" s="121">
        <v>6273</v>
      </c>
      <c r="E85" s="51">
        <v>191.3</v>
      </c>
      <c r="Q85" s="50"/>
      <c r="R85" s="50"/>
      <c r="S85" s="50"/>
    </row>
    <row r="86" spans="1:19" x14ac:dyDescent="0.25">
      <c r="A86" s="2"/>
      <c r="B86" s="2" t="s">
        <v>499</v>
      </c>
      <c r="C86" s="121">
        <v>110</v>
      </c>
      <c r="D86" s="121">
        <v>7833</v>
      </c>
      <c r="E86" s="51">
        <v>1404.3</v>
      </c>
      <c r="Q86" s="50"/>
      <c r="R86" s="50"/>
      <c r="S86" s="50"/>
    </row>
    <row r="87" spans="1:19" x14ac:dyDescent="0.25">
      <c r="A87" s="2"/>
      <c r="B87" s="2" t="s">
        <v>500</v>
      </c>
      <c r="C87" s="121">
        <v>69</v>
      </c>
      <c r="D87" s="121">
        <v>7123</v>
      </c>
      <c r="E87" s="51">
        <v>968.7</v>
      </c>
      <c r="Q87" s="50"/>
      <c r="R87" s="50"/>
      <c r="S87" s="50"/>
    </row>
    <row r="88" spans="1:19" x14ac:dyDescent="0.25">
      <c r="A88" s="2"/>
      <c r="B88" s="2" t="s">
        <v>501</v>
      </c>
      <c r="C88" s="121">
        <v>15</v>
      </c>
      <c r="D88" s="121">
        <v>3231</v>
      </c>
      <c r="E88" s="51">
        <v>464.3</v>
      </c>
      <c r="Q88" s="50"/>
      <c r="R88" s="50"/>
      <c r="S88" s="50"/>
    </row>
    <row r="89" spans="1:19" x14ac:dyDescent="0.25">
      <c r="A89" s="2"/>
      <c r="B89" s="2" t="s">
        <v>502</v>
      </c>
      <c r="C89" s="121">
        <v>79</v>
      </c>
      <c r="D89" s="121">
        <v>9575</v>
      </c>
      <c r="E89" s="51">
        <v>825.1</v>
      </c>
      <c r="Q89" s="50"/>
      <c r="R89" s="50"/>
      <c r="S89" s="50"/>
    </row>
    <row r="90" spans="1:19" x14ac:dyDescent="0.25">
      <c r="A90" s="2"/>
      <c r="B90" s="2" t="s">
        <v>503</v>
      </c>
      <c r="C90" s="121">
        <v>20</v>
      </c>
      <c r="D90" s="121">
        <v>3217</v>
      </c>
      <c r="E90" s="51">
        <v>621.70000000000005</v>
      </c>
      <c r="Q90" s="50"/>
      <c r="R90" s="50"/>
      <c r="S90" s="50"/>
    </row>
    <row r="91" spans="1:19" x14ac:dyDescent="0.25">
      <c r="A91" s="2"/>
      <c r="B91" s="2" t="s">
        <v>504</v>
      </c>
      <c r="C91" s="121">
        <v>7</v>
      </c>
      <c r="D91" s="121">
        <v>2805</v>
      </c>
      <c r="E91" s="51">
        <v>249.6</v>
      </c>
      <c r="Q91" s="50"/>
      <c r="R91" s="50"/>
      <c r="S91" s="50"/>
    </row>
    <row r="92" spans="1:19" x14ac:dyDescent="0.25">
      <c r="A92" s="2"/>
      <c r="B92" s="2" t="s">
        <v>505</v>
      </c>
      <c r="C92" s="121">
        <v>162</v>
      </c>
      <c r="D92" s="121">
        <v>12698</v>
      </c>
      <c r="E92" s="51">
        <v>1275.8</v>
      </c>
      <c r="Q92" s="50"/>
      <c r="R92" s="50"/>
      <c r="S92" s="50"/>
    </row>
    <row r="93" spans="1:19" x14ac:dyDescent="0.25">
      <c r="A93" s="2"/>
      <c r="B93" s="2" t="s">
        <v>506</v>
      </c>
      <c r="C93" s="121">
        <v>212</v>
      </c>
      <c r="D93" s="121">
        <v>31810</v>
      </c>
      <c r="E93" s="51">
        <v>666.5</v>
      </c>
      <c r="Q93" s="50"/>
      <c r="R93" s="50"/>
      <c r="S93" s="50"/>
    </row>
    <row r="94" spans="1:19" x14ac:dyDescent="0.25">
      <c r="A94" s="2"/>
      <c r="B94" s="2" t="s">
        <v>507</v>
      </c>
      <c r="C94" s="121">
        <v>78</v>
      </c>
      <c r="D94" s="121">
        <v>11871</v>
      </c>
      <c r="E94" s="51">
        <v>657.1</v>
      </c>
      <c r="Q94" s="50"/>
      <c r="R94" s="50"/>
      <c r="S94" s="50"/>
    </row>
    <row r="95" spans="1:19" x14ac:dyDescent="0.25">
      <c r="A95" s="2"/>
      <c r="B95" s="2" t="s">
        <v>508</v>
      </c>
      <c r="C95" s="121">
        <v>88</v>
      </c>
      <c r="D95" s="121">
        <v>12901</v>
      </c>
      <c r="E95" s="51">
        <v>682.1</v>
      </c>
      <c r="Q95" s="50"/>
      <c r="R95" s="50"/>
      <c r="S95" s="50"/>
    </row>
    <row r="96" spans="1:19" x14ac:dyDescent="0.25">
      <c r="A96" s="2"/>
      <c r="B96" s="2" t="s">
        <v>509</v>
      </c>
      <c r="C96" s="121">
        <v>15</v>
      </c>
      <c r="D96" s="121">
        <v>4000</v>
      </c>
      <c r="E96" s="51">
        <v>375</v>
      </c>
      <c r="Q96" s="50"/>
      <c r="R96" s="50"/>
      <c r="S96" s="50"/>
    </row>
    <row r="97" spans="1:19" x14ac:dyDescent="0.25">
      <c r="A97" s="2"/>
      <c r="B97" s="2" t="s">
        <v>510</v>
      </c>
      <c r="C97" s="121">
        <v>20</v>
      </c>
      <c r="D97" s="121">
        <v>6876</v>
      </c>
      <c r="E97" s="51">
        <v>290.89999999999998</v>
      </c>
      <c r="Q97" s="50"/>
      <c r="R97" s="50"/>
      <c r="S97" s="50"/>
    </row>
    <row r="98" spans="1:19" x14ac:dyDescent="0.25">
      <c r="A98" s="2"/>
      <c r="B98" s="2" t="s">
        <v>444</v>
      </c>
      <c r="C98" s="121">
        <v>291</v>
      </c>
      <c r="D98" s="121">
        <v>47061</v>
      </c>
      <c r="E98" s="51">
        <v>618.29999999999995</v>
      </c>
      <c r="Q98" s="50"/>
      <c r="R98" s="50"/>
      <c r="S98" s="50"/>
    </row>
    <row r="99" spans="1:19" x14ac:dyDescent="0.25">
      <c r="A99" s="18" t="s">
        <v>345</v>
      </c>
      <c r="B99" s="18" t="s">
        <v>442</v>
      </c>
      <c r="C99" s="122">
        <f>SUM(C72:C98)</f>
        <v>3185</v>
      </c>
      <c r="D99" s="122">
        <f>SUM(D72:D98)</f>
        <v>508379</v>
      </c>
      <c r="E99" s="123">
        <f>C99/D99*100000</f>
        <v>626.50109465575883</v>
      </c>
      <c r="Q99" s="50"/>
      <c r="R99" s="50"/>
      <c r="S99" s="50"/>
    </row>
    <row r="100" spans="1:19" x14ac:dyDescent="0.25">
      <c r="A100" s="2" t="s">
        <v>264</v>
      </c>
      <c r="B100" s="2" t="s">
        <v>511</v>
      </c>
      <c r="C100" s="121">
        <v>13</v>
      </c>
      <c r="D100" s="121">
        <v>2586</v>
      </c>
      <c r="E100" s="51">
        <v>502.7</v>
      </c>
      <c r="Q100" s="50"/>
      <c r="R100" s="50"/>
      <c r="S100" s="50"/>
    </row>
    <row r="101" spans="1:19" x14ac:dyDescent="0.25">
      <c r="A101" s="2"/>
      <c r="B101" s="2" t="s">
        <v>512</v>
      </c>
      <c r="C101" s="121">
        <v>257</v>
      </c>
      <c r="D101" s="121">
        <v>16693</v>
      </c>
      <c r="E101" s="51">
        <v>1539.6</v>
      </c>
      <c r="Q101" s="50"/>
      <c r="R101" s="50"/>
      <c r="S101" s="50"/>
    </row>
    <row r="102" spans="1:19" x14ac:dyDescent="0.25">
      <c r="A102" s="2"/>
      <c r="B102" s="2" t="s">
        <v>513</v>
      </c>
      <c r="C102" s="121">
        <v>19</v>
      </c>
      <c r="D102" s="121">
        <v>4020</v>
      </c>
      <c r="E102" s="51">
        <v>472.6</v>
      </c>
      <c r="Q102" s="50"/>
      <c r="R102" s="50"/>
      <c r="S102" s="50"/>
    </row>
    <row r="103" spans="1:19" x14ac:dyDescent="0.25">
      <c r="A103" s="2"/>
      <c r="B103" s="2" t="s">
        <v>514</v>
      </c>
      <c r="C103" s="121">
        <v>29</v>
      </c>
      <c r="D103" s="121">
        <v>3726</v>
      </c>
      <c r="E103" s="51">
        <v>778.3</v>
      </c>
      <c r="Q103" s="50"/>
      <c r="R103" s="50"/>
      <c r="S103" s="50"/>
    </row>
    <row r="104" spans="1:19" x14ac:dyDescent="0.25">
      <c r="A104" s="2"/>
      <c r="B104" s="2" t="s">
        <v>515</v>
      </c>
      <c r="C104" s="121">
        <v>51</v>
      </c>
      <c r="D104" s="121">
        <v>2726</v>
      </c>
      <c r="E104" s="51">
        <v>1870.9</v>
      </c>
      <c r="Q104" s="50"/>
      <c r="R104" s="50"/>
      <c r="S104" s="50"/>
    </row>
    <row r="105" spans="1:19" x14ac:dyDescent="0.25">
      <c r="A105" s="2"/>
      <c r="B105" s="2" t="s">
        <v>516</v>
      </c>
      <c r="C105" s="121">
        <v>44</v>
      </c>
      <c r="D105" s="121">
        <v>5085</v>
      </c>
      <c r="E105" s="51">
        <v>865.3</v>
      </c>
      <c r="Q105" s="50"/>
      <c r="R105" s="50"/>
      <c r="S105" s="50"/>
    </row>
    <row r="106" spans="1:19" x14ac:dyDescent="0.25">
      <c r="A106" s="2"/>
      <c r="B106" s="2" t="s">
        <v>517</v>
      </c>
      <c r="C106" s="121">
        <v>162</v>
      </c>
      <c r="D106" s="121">
        <v>8450</v>
      </c>
      <c r="E106" s="51">
        <v>1917.2</v>
      </c>
      <c r="Q106" s="50"/>
      <c r="R106" s="50"/>
      <c r="S106" s="50"/>
    </row>
    <row r="107" spans="1:19" x14ac:dyDescent="0.25">
      <c r="A107" s="2"/>
      <c r="B107" s="2" t="s">
        <v>518</v>
      </c>
      <c r="C107" s="121">
        <v>88</v>
      </c>
      <c r="D107" s="121">
        <v>8037</v>
      </c>
      <c r="E107" s="51">
        <v>1094.9000000000001</v>
      </c>
      <c r="Q107" s="50"/>
      <c r="R107" s="50"/>
      <c r="S107" s="50"/>
    </row>
    <row r="108" spans="1:19" x14ac:dyDescent="0.25">
      <c r="A108" s="2"/>
      <c r="B108" s="2" t="s">
        <v>444</v>
      </c>
      <c r="C108" s="121">
        <v>282</v>
      </c>
      <c r="D108" s="121">
        <v>38272</v>
      </c>
      <c r="E108" s="51">
        <v>736.8</v>
      </c>
      <c r="Q108" s="50"/>
      <c r="R108" s="50"/>
      <c r="S108" s="50"/>
    </row>
    <row r="109" spans="1:19" x14ac:dyDescent="0.25">
      <c r="A109" s="18" t="s">
        <v>344</v>
      </c>
      <c r="B109" s="18" t="s">
        <v>442</v>
      </c>
      <c r="C109" s="122">
        <f>SUM(C100:C108)</f>
        <v>945</v>
      </c>
      <c r="D109" s="122">
        <f>SUM(D100:D108)</f>
        <v>89595</v>
      </c>
      <c r="E109" s="123">
        <f>C109/D109*100000</f>
        <v>1054.7463586137619</v>
      </c>
      <c r="Q109" s="50"/>
      <c r="R109" s="50"/>
      <c r="S109" s="50"/>
    </row>
    <row r="110" spans="1:19" x14ac:dyDescent="0.25">
      <c r="A110" s="2" t="s">
        <v>263</v>
      </c>
      <c r="B110" s="2" t="s">
        <v>519</v>
      </c>
      <c r="C110" s="121">
        <v>33</v>
      </c>
      <c r="D110" s="121">
        <v>2687</v>
      </c>
      <c r="E110" s="51">
        <v>1228.0999999999999</v>
      </c>
      <c r="Q110" s="50"/>
      <c r="R110" s="50"/>
      <c r="S110" s="50"/>
    </row>
    <row r="111" spans="1:19" x14ac:dyDescent="0.25">
      <c r="A111" s="2"/>
      <c r="B111" s="2" t="s">
        <v>520</v>
      </c>
      <c r="C111" s="121">
        <v>140</v>
      </c>
      <c r="D111" s="121">
        <v>9202</v>
      </c>
      <c r="E111" s="51">
        <v>1521.4</v>
      </c>
      <c r="Q111" s="50"/>
      <c r="R111" s="50"/>
      <c r="S111" s="50"/>
    </row>
    <row r="112" spans="1:19" x14ac:dyDescent="0.25">
      <c r="A112" s="2"/>
      <c r="B112" s="2" t="s">
        <v>444</v>
      </c>
      <c r="C112" s="121">
        <v>177</v>
      </c>
      <c r="D112" s="121">
        <v>16286</v>
      </c>
      <c r="E112" s="51">
        <v>1086.8</v>
      </c>
      <c r="Q112" s="50"/>
      <c r="R112" s="50"/>
      <c r="S112" s="50"/>
    </row>
    <row r="113" spans="1:19" x14ac:dyDescent="0.25">
      <c r="A113" s="18" t="s">
        <v>343</v>
      </c>
      <c r="B113" s="18" t="s">
        <v>442</v>
      </c>
      <c r="C113" s="122">
        <f>SUM(C110:C112)</f>
        <v>350</v>
      </c>
      <c r="D113" s="122">
        <f>SUM(D110:D112)</f>
        <v>28175</v>
      </c>
      <c r="E113" s="123">
        <f>C113/D113*100000</f>
        <v>1242.2360248447203</v>
      </c>
      <c r="Q113" s="50"/>
      <c r="R113" s="50"/>
      <c r="S113" s="50"/>
    </row>
    <row r="114" spans="1:19" x14ac:dyDescent="0.25">
      <c r="A114" s="2" t="s">
        <v>262</v>
      </c>
      <c r="B114" s="2" t="s">
        <v>521</v>
      </c>
      <c r="C114" s="121">
        <v>249</v>
      </c>
      <c r="D114" s="121">
        <v>27251</v>
      </c>
      <c r="E114" s="51">
        <v>913.7</v>
      </c>
      <c r="Q114" s="50"/>
      <c r="R114" s="50"/>
      <c r="S114" s="50"/>
    </row>
    <row r="115" spans="1:19" x14ac:dyDescent="0.25">
      <c r="A115" s="2"/>
      <c r="B115" s="2" t="s">
        <v>444</v>
      </c>
      <c r="C115" s="121">
        <v>137</v>
      </c>
      <c r="D115" s="121">
        <v>17143</v>
      </c>
      <c r="E115" s="51">
        <v>799.2</v>
      </c>
      <c r="Q115" s="50"/>
      <c r="R115" s="50"/>
      <c r="S115" s="50"/>
    </row>
    <row r="116" spans="1:19" x14ac:dyDescent="0.25">
      <c r="A116" s="18" t="s">
        <v>342</v>
      </c>
      <c r="B116" s="18" t="s">
        <v>442</v>
      </c>
      <c r="C116" s="122">
        <f>SUM(C114:C115)</f>
        <v>386</v>
      </c>
      <c r="D116" s="122">
        <f>SUM(D114:D115)</f>
        <v>44394</v>
      </c>
      <c r="E116" s="123">
        <f>C116/D116*100000</f>
        <v>869.48686759472002</v>
      </c>
      <c r="Q116" s="50"/>
      <c r="R116" s="50"/>
      <c r="S116" s="50"/>
    </row>
    <row r="117" spans="1:19" x14ac:dyDescent="0.25">
      <c r="A117" s="2" t="s">
        <v>261</v>
      </c>
      <c r="B117" s="2" t="s">
        <v>522</v>
      </c>
      <c r="C117" s="121">
        <v>149</v>
      </c>
      <c r="D117" s="121">
        <v>16194</v>
      </c>
      <c r="E117" s="51">
        <v>920.1</v>
      </c>
      <c r="Q117" s="50"/>
      <c r="R117" s="50"/>
      <c r="S117" s="50"/>
    </row>
    <row r="118" spans="1:19" x14ac:dyDescent="0.25">
      <c r="A118" s="2"/>
      <c r="B118" s="2" t="s">
        <v>523</v>
      </c>
      <c r="C118" s="121">
        <v>21</v>
      </c>
      <c r="D118" s="121">
        <v>3452</v>
      </c>
      <c r="E118" s="51">
        <v>608.29999999999995</v>
      </c>
      <c r="Q118" s="50"/>
      <c r="R118" s="50"/>
      <c r="S118" s="50"/>
    </row>
    <row r="119" spans="1:19" x14ac:dyDescent="0.25">
      <c r="A119" s="2"/>
      <c r="B119" s="2" t="s">
        <v>444</v>
      </c>
      <c r="C119" s="121">
        <v>171</v>
      </c>
      <c r="D119" s="121">
        <v>24649</v>
      </c>
      <c r="E119" s="51">
        <v>693.7</v>
      </c>
      <c r="Q119" s="50"/>
      <c r="R119" s="50"/>
      <c r="S119" s="50"/>
    </row>
    <row r="120" spans="1:19" x14ac:dyDescent="0.25">
      <c r="A120" s="18" t="s">
        <v>341</v>
      </c>
      <c r="B120" s="18" t="s">
        <v>442</v>
      </c>
      <c r="C120" s="122">
        <f>SUM(C117:C119)</f>
        <v>341</v>
      </c>
      <c r="D120" s="122">
        <f>SUM(D117:D119)</f>
        <v>44295</v>
      </c>
      <c r="E120" s="123">
        <f>C120/D120*100000</f>
        <v>769.83858223275763</v>
      </c>
      <c r="Q120" s="50"/>
      <c r="R120" s="50"/>
      <c r="S120" s="50"/>
    </row>
    <row r="121" spans="1:19" x14ac:dyDescent="0.25">
      <c r="A121" s="2" t="s">
        <v>260</v>
      </c>
      <c r="B121" s="2" t="s">
        <v>524</v>
      </c>
      <c r="C121" s="121">
        <v>109</v>
      </c>
      <c r="D121" s="121">
        <v>7200</v>
      </c>
      <c r="E121" s="51">
        <v>1513.9</v>
      </c>
      <c r="Q121" s="50"/>
      <c r="R121" s="50"/>
      <c r="S121" s="50"/>
    </row>
    <row r="122" spans="1:19" x14ac:dyDescent="0.25">
      <c r="A122" s="2"/>
      <c r="B122" s="2" t="s">
        <v>525</v>
      </c>
      <c r="C122" s="121">
        <v>624</v>
      </c>
      <c r="D122" s="121">
        <v>65016</v>
      </c>
      <c r="E122" s="51">
        <v>959.8</v>
      </c>
      <c r="Q122" s="50"/>
      <c r="R122" s="50"/>
      <c r="S122" s="50"/>
    </row>
    <row r="123" spans="1:19" x14ac:dyDescent="0.25">
      <c r="A123" s="2"/>
      <c r="B123" s="2" t="s">
        <v>526</v>
      </c>
      <c r="C123" s="121">
        <v>21</v>
      </c>
      <c r="D123" s="121">
        <v>3192</v>
      </c>
      <c r="E123" s="51">
        <v>657.9</v>
      </c>
      <c r="Q123" s="50"/>
      <c r="R123" s="50"/>
      <c r="S123" s="50"/>
    </row>
    <row r="124" spans="1:19" x14ac:dyDescent="0.25">
      <c r="A124" s="2"/>
      <c r="B124" s="2" t="s">
        <v>527</v>
      </c>
      <c r="C124" s="121">
        <v>22</v>
      </c>
      <c r="D124" s="121">
        <v>3285</v>
      </c>
      <c r="E124" s="51">
        <v>669.7</v>
      </c>
      <c r="Q124" s="50"/>
      <c r="R124" s="50"/>
      <c r="S124" s="50"/>
    </row>
    <row r="125" spans="1:19" x14ac:dyDescent="0.25">
      <c r="A125" s="2"/>
      <c r="B125" s="2" t="s">
        <v>528</v>
      </c>
      <c r="C125" s="121">
        <v>9</v>
      </c>
      <c r="D125" s="121">
        <v>2756</v>
      </c>
      <c r="E125" s="51">
        <v>326.60000000000002</v>
      </c>
      <c r="Q125" s="50"/>
      <c r="R125" s="50"/>
      <c r="S125" s="50"/>
    </row>
    <row r="126" spans="1:19" x14ac:dyDescent="0.25">
      <c r="A126" s="2"/>
      <c r="B126" s="2" t="s">
        <v>529</v>
      </c>
      <c r="C126" s="121">
        <v>30</v>
      </c>
      <c r="D126" s="121">
        <v>7267</v>
      </c>
      <c r="E126" s="51">
        <v>412.8</v>
      </c>
      <c r="Q126" s="50"/>
      <c r="R126" s="50"/>
      <c r="S126" s="50"/>
    </row>
    <row r="127" spans="1:19" x14ac:dyDescent="0.25">
      <c r="A127" s="2"/>
      <c r="B127" s="2" t="s">
        <v>444</v>
      </c>
      <c r="C127" s="121">
        <v>106</v>
      </c>
      <c r="D127" s="121">
        <v>12257</v>
      </c>
      <c r="E127" s="51">
        <v>864.8</v>
      </c>
      <c r="Q127" s="50"/>
      <c r="R127" s="50"/>
      <c r="S127" s="50"/>
    </row>
    <row r="128" spans="1:19" x14ac:dyDescent="0.25">
      <c r="A128" s="18" t="s">
        <v>340</v>
      </c>
      <c r="B128" s="18" t="s">
        <v>442</v>
      </c>
      <c r="C128" s="122">
        <f>SUM(C121:C127)</f>
        <v>921</v>
      </c>
      <c r="D128" s="122">
        <f>SUM(D121:D127)</f>
        <v>100973</v>
      </c>
      <c r="E128" s="123">
        <f>C128/D128*100000</f>
        <v>912.12502352113927</v>
      </c>
      <c r="Q128" s="50"/>
      <c r="R128" s="50"/>
      <c r="S128" s="50"/>
    </row>
    <row r="129" spans="1:19" x14ac:dyDescent="0.25">
      <c r="A129" s="2" t="s">
        <v>259</v>
      </c>
      <c r="B129" s="2" t="s">
        <v>442</v>
      </c>
      <c r="C129" s="121">
        <v>65</v>
      </c>
      <c r="D129" s="121">
        <v>4474</v>
      </c>
      <c r="E129" s="51">
        <v>1452.8</v>
      </c>
      <c r="Q129" s="50"/>
      <c r="R129" s="50"/>
      <c r="S129" s="50"/>
    </row>
    <row r="130" spans="1:19" x14ac:dyDescent="0.25">
      <c r="A130" s="18" t="s">
        <v>339</v>
      </c>
      <c r="B130" s="18" t="s">
        <v>442</v>
      </c>
      <c r="C130" s="122">
        <f>SUM(C129)</f>
        <v>65</v>
      </c>
      <c r="D130" s="122">
        <f>SUM(D129)</f>
        <v>4474</v>
      </c>
      <c r="E130" s="123">
        <f>C130/D130*100000</f>
        <v>1452.8386231560125</v>
      </c>
      <c r="Q130" s="50"/>
      <c r="R130" s="50"/>
      <c r="S130" s="50"/>
    </row>
    <row r="131" spans="1:19" x14ac:dyDescent="0.25">
      <c r="A131" s="2" t="s">
        <v>258</v>
      </c>
      <c r="B131" s="2" t="s">
        <v>530</v>
      </c>
      <c r="C131" s="121">
        <v>18</v>
      </c>
      <c r="D131" s="121">
        <v>2828</v>
      </c>
      <c r="E131" s="51">
        <v>636.5</v>
      </c>
      <c r="Q131" s="50"/>
      <c r="R131" s="50"/>
      <c r="S131" s="50"/>
    </row>
    <row r="132" spans="1:19" x14ac:dyDescent="0.25">
      <c r="A132" s="2"/>
      <c r="B132" s="2" t="s">
        <v>531</v>
      </c>
      <c r="C132" s="121">
        <v>480</v>
      </c>
      <c r="D132" s="121">
        <v>43461</v>
      </c>
      <c r="E132" s="51">
        <v>1104.4000000000001</v>
      </c>
      <c r="Q132" s="50"/>
      <c r="R132" s="50"/>
      <c r="S132" s="50"/>
    </row>
    <row r="133" spans="1:19" x14ac:dyDescent="0.25">
      <c r="A133" s="2"/>
      <c r="B133" s="2" t="s">
        <v>532</v>
      </c>
      <c r="C133" s="121">
        <v>19</v>
      </c>
      <c r="D133" s="121">
        <v>3516</v>
      </c>
      <c r="E133" s="51">
        <v>540.4</v>
      </c>
      <c r="Q133" s="50"/>
      <c r="R133" s="50"/>
      <c r="S133" s="50"/>
    </row>
    <row r="134" spans="1:19" x14ac:dyDescent="0.25">
      <c r="A134" s="2"/>
      <c r="B134" s="2" t="s">
        <v>533</v>
      </c>
      <c r="C134" s="121">
        <v>15</v>
      </c>
      <c r="D134" s="121">
        <v>2706</v>
      </c>
      <c r="E134" s="51">
        <v>554.29999999999995</v>
      </c>
      <c r="Q134" s="50"/>
      <c r="R134" s="50"/>
      <c r="S134" s="50"/>
    </row>
    <row r="135" spans="1:19" x14ac:dyDescent="0.25">
      <c r="A135" s="2"/>
      <c r="B135" s="2" t="s">
        <v>534</v>
      </c>
      <c r="C135" s="121">
        <v>42</v>
      </c>
      <c r="D135" s="121">
        <v>5180</v>
      </c>
      <c r="E135" s="51">
        <v>810.8</v>
      </c>
      <c r="Q135" s="50"/>
      <c r="R135" s="50"/>
      <c r="S135" s="50"/>
    </row>
    <row r="136" spans="1:19" x14ac:dyDescent="0.25">
      <c r="A136" s="2"/>
      <c r="B136" s="2" t="s">
        <v>535</v>
      </c>
      <c r="C136" s="121">
        <v>100</v>
      </c>
      <c r="D136" s="121">
        <v>7773</v>
      </c>
      <c r="E136" s="51">
        <v>1286.5</v>
      </c>
      <c r="Q136" s="50"/>
      <c r="R136" s="50"/>
      <c r="S136" s="50"/>
    </row>
    <row r="137" spans="1:19" x14ac:dyDescent="0.25">
      <c r="A137" s="2"/>
      <c r="B137" s="2" t="s">
        <v>536</v>
      </c>
      <c r="C137" s="121">
        <v>24</v>
      </c>
      <c r="D137" s="121">
        <v>4438</v>
      </c>
      <c r="E137" s="51">
        <v>540.79999999999995</v>
      </c>
      <c r="Q137" s="50"/>
      <c r="R137" s="50"/>
      <c r="S137" s="50"/>
    </row>
    <row r="138" spans="1:19" x14ac:dyDescent="0.25">
      <c r="A138" s="2"/>
      <c r="B138" s="2" t="s">
        <v>518</v>
      </c>
      <c r="C138" s="121">
        <v>25</v>
      </c>
      <c r="D138" s="121">
        <v>3503</v>
      </c>
      <c r="E138" s="51">
        <v>713.7</v>
      </c>
      <c r="Q138" s="50"/>
      <c r="R138" s="50"/>
      <c r="S138" s="50"/>
    </row>
    <row r="139" spans="1:19" x14ac:dyDescent="0.25">
      <c r="A139" s="2"/>
      <c r="B139" s="2" t="s">
        <v>444</v>
      </c>
      <c r="C139" s="121">
        <v>183</v>
      </c>
      <c r="D139" s="121">
        <v>29719</v>
      </c>
      <c r="E139" s="51">
        <v>615.79999999999995</v>
      </c>
      <c r="Q139" s="50"/>
      <c r="R139" s="50"/>
      <c r="S139" s="50"/>
    </row>
    <row r="140" spans="1:19" x14ac:dyDescent="0.25">
      <c r="A140" s="18" t="s">
        <v>338</v>
      </c>
      <c r="B140" s="18" t="s">
        <v>442</v>
      </c>
      <c r="C140" s="122">
        <f>SUM(C131:C139)</f>
        <v>906</v>
      </c>
      <c r="D140" s="122">
        <f>SUM(D131:D139)</f>
        <v>103124</v>
      </c>
      <c r="E140" s="123">
        <f>C140/D140*100000</f>
        <v>878.5539738567162</v>
      </c>
      <c r="Q140" s="50"/>
      <c r="R140" s="50"/>
      <c r="S140" s="50"/>
    </row>
    <row r="141" spans="1:19" x14ac:dyDescent="0.25">
      <c r="A141" s="2" t="s">
        <v>257</v>
      </c>
      <c r="B141" s="2" t="s">
        <v>442</v>
      </c>
      <c r="C141" s="121">
        <v>130</v>
      </c>
      <c r="D141" s="121">
        <v>9287</v>
      </c>
      <c r="E141" s="51">
        <v>1399.8</v>
      </c>
      <c r="Q141" s="50"/>
      <c r="R141" s="50"/>
      <c r="S141" s="50"/>
    </row>
    <row r="142" spans="1:19" x14ac:dyDescent="0.25">
      <c r="A142" s="18" t="s">
        <v>337</v>
      </c>
      <c r="B142" s="18" t="s">
        <v>442</v>
      </c>
      <c r="C142" s="122">
        <f>SUM(C141)</f>
        <v>130</v>
      </c>
      <c r="D142" s="122">
        <f>SUM(D141)</f>
        <v>9287</v>
      </c>
      <c r="E142" s="123">
        <v>1178</v>
      </c>
      <c r="Q142" s="50"/>
      <c r="R142" s="50"/>
      <c r="S142" s="50"/>
    </row>
    <row r="143" spans="1:19" x14ac:dyDescent="0.25">
      <c r="A143" s="2" t="s">
        <v>256</v>
      </c>
      <c r="B143" s="2" t="s">
        <v>537</v>
      </c>
      <c r="C143" s="121">
        <v>33</v>
      </c>
      <c r="D143" s="121">
        <v>3238</v>
      </c>
      <c r="E143" s="51">
        <v>1019.1</v>
      </c>
      <c r="Q143" s="50"/>
      <c r="R143" s="50"/>
      <c r="S143" s="50"/>
    </row>
    <row r="144" spans="1:19" x14ac:dyDescent="0.25">
      <c r="A144" s="2"/>
      <c r="B144" s="2" t="s">
        <v>538</v>
      </c>
      <c r="C144" s="121">
        <v>23</v>
      </c>
      <c r="D144" s="121">
        <v>2519</v>
      </c>
      <c r="E144" s="51">
        <v>913.1</v>
      </c>
      <c r="Q144" s="50"/>
      <c r="R144" s="50"/>
      <c r="S144" s="50"/>
    </row>
    <row r="145" spans="1:19" x14ac:dyDescent="0.25">
      <c r="A145" s="2"/>
      <c r="B145" s="2" t="s">
        <v>539</v>
      </c>
      <c r="C145" s="121">
        <v>42</v>
      </c>
      <c r="D145" s="121">
        <v>3830</v>
      </c>
      <c r="E145" s="51">
        <v>1096.5999999999999</v>
      </c>
      <c r="Q145" s="50"/>
      <c r="R145" s="50"/>
      <c r="S145" s="50"/>
    </row>
    <row r="146" spans="1:19" x14ac:dyDescent="0.25">
      <c r="A146" s="2"/>
      <c r="B146" s="2" t="s">
        <v>540</v>
      </c>
      <c r="C146" s="121">
        <v>105</v>
      </c>
      <c r="D146" s="121">
        <v>12788</v>
      </c>
      <c r="E146" s="51">
        <v>821.1</v>
      </c>
      <c r="Q146" s="50"/>
      <c r="R146" s="50"/>
      <c r="S146" s="50"/>
    </row>
    <row r="147" spans="1:19" x14ac:dyDescent="0.25">
      <c r="A147" s="2"/>
      <c r="B147" s="2" t="s">
        <v>444</v>
      </c>
      <c r="C147" s="121">
        <v>314</v>
      </c>
      <c r="D147" s="121">
        <v>30724</v>
      </c>
      <c r="E147" s="51">
        <v>1022</v>
      </c>
      <c r="Q147" s="50"/>
      <c r="R147" s="50"/>
      <c r="S147" s="50"/>
    </row>
    <row r="148" spans="1:19" x14ac:dyDescent="0.25">
      <c r="A148" s="18" t="s">
        <v>336</v>
      </c>
      <c r="B148" s="18" t="s">
        <v>442</v>
      </c>
      <c r="C148" s="122">
        <f>SUM(C143:C147)</f>
        <v>517</v>
      </c>
      <c r="D148" s="122">
        <f>SUM(D143:D147)</f>
        <v>53099</v>
      </c>
      <c r="E148" s="123">
        <f>C148/D148*100000</f>
        <v>973.65298781521312</v>
      </c>
      <c r="Q148" s="50"/>
      <c r="R148" s="50"/>
      <c r="S148" s="50"/>
    </row>
    <row r="149" spans="1:19" x14ac:dyDescent="0.25">
      <c r="A149" s="2" t="s">
        <v>255</v>
      </c>
      <c r="B149" s="2" t="s">
        <v>541</v>
      </c>
      <c r="C149" s="121">
        <v>27</v>
      </c>
      <c r="D149" s="121">
        <v>3194</v>
      </c>
      <c r="E149" s="51">
        <v>845.3</v>
      </c>
      <c r="Q149" s="50"/>
      <c r="R149" s="50"/>
      <c r="S149" s="50"/>
    </row>
    <row r="150" spans="1:19" x14ac:dyDescent="0.25">
      <c r="A150" s="2"/>
      <c r="B150" s="2" t="s">
        <v>542</v>
      </c>
      <c r="C150" s="121">
        <v>150</v>
      </c>
      <c r="D150" s="121">
        <v>10768</v>
      </c>
      <c r="E150" s="51">
        <v>1393</v>
      </c>
      <c r="Q150" s="50"/>
      <c r="R150" s="50"/>
      <c r="S150" s="50"/>
    </row>
    <row r="151" spans="1:19" x14ac:dyDescent="0.25">
      <c r="A151" s="2"/>
      <c r="B151" s="2" t="s">
        <v>444</v>
      </c>
      <c r="C151" s="121">
        <v>185</v>
      </c>
      <c r="D151" s="121">
        <v>22966</v>
      </c>
      <c r="E151" s="51">
        <v>805.5</v>
      </c>
      <c r="Q151" s="50"/>
      <c r="R151" s="50"/>
      <c r="S151" s="50"/>
    </row>
    <row r="152" spans="1:19" x14ac:dyDescent="0.25">
      <c r="A152" s="18" t="s">
        <v>335</v>
      </c>
      <c r="B152" s="18" t="s">
        <v>442</v>
      </c>
      <c r="C152" s="122">
        <f>SUM(C149:C151)</f>
        <v>362</v>
      </c>
      <c r="D152" s="122">
        <f>SUM(D149:D151)</f>
        <v>36928</v>
      </c>
      <c r="E152" s="123">
        <f>C152/D152*100000</f>
        <v>980.28596187175049</v>
      </c>
      <c r="Q152" s="50"/>
      <c r="R152" s="50"/>
      <c r="S152" s="50"/>
    </row>
    <row r="153" spans="1:19" x14ac:dyDescent="0.25">
      <c r="A153" s="2" t="s">
        <v>254</v>
      </c>
      <c r="B153" s="2" t="s">
        <v>543</v>
      </c>
      <c r="C153" s="121">
        <v>73</v>
      </c>
      <c r="D153" s="121">
        <v>5454</v>
      </c>
      <c r="E153" s="51">
        <v>1338.5</v>
      </c>
      <c r="Q153" s="50"/>
      <c r="R153" s="50"/>
      <c r="S153" s="50"/>
    </row>
    <row r="154" spans="1:19" x14ac:dyDescent="0.25">
      <c r="A154" s="2"/>
      <c r="B154" s="2" t="s">
        <v>444</v>
      </c>
      <c r="C154" s="121">
        <v>158</v>
      </c>
      <c r="D154" s="121">
        <v>13720</v>
      </c>
      <c r="E154" s="51">
        <v>1151.5999999999999</v>
      </c>
      <c r="Q154" s="50"/>
      <c r="R154" s="50"/>
      <c r="S154" s="50"/>
    </row>
    <row r="155" spans="1:19" x14ac:dyDescent="0.25">
      <c r="A155" s="18" t="s">
        <v>334</v>
      </c>
      <c r="B155" s="18" t="s">
        <v>442</v>
      </c>
      <c r="C155" s="122">
        <f>SUM(C153:C154)</f>
        <v>231</v>
      </c>
      <c r="D155" s="122">
        <f>SUM(D153:D154)</f>
        <v>19174</v>
      </c>
      <c r="E155" s="123">
        <f>C155/D155*100000</f>
        <v>1204.756441013873</v>
      </c>
      <c r="Q155" s="50"/>
      <c r="R155" s="50"/>
      <c r="S155" s="50"/>
    </row>
    <row r="156" spans="1:19" x14ac:dyDescent="0.25">
      <c r="A156" s="2" t="s">
        <v>253</v>
      </c>
      <c r="B156" s="2" t="s">
        <v>544</v>
      </c>
      <c r="C156" s="121">
        <v>54</v>
      </c>
      <c r="D156" s="121">
        <v>4686</v>
      </c>
      <c r="E156" s="51">
        <v>1152.4000000000001</v>
      </c>
      <c r="Q156" s="50"/>
      <c r="R156" s="50"/>
      <c r="S156" s="50"/>
    </row>
    <row r="157" spans="1:19" x14ac:dyDescent="0.25">
      <c r="A157" s="2"/>
      <c r="B157" s="2" t="s">
        <v>444</v>
      </c>
      <c r="C157" s="121">
        <v>174</v>
      </c>
      <c r="D157" s="121">
        <v>19150</v>
      </c>
      <c r="E157" s="51">
        <v>908.6</v>
      </c>
      <c r="Q157" s="50"/>
      <c r="R157" s="50"/>
      <c r="S157" s="50"/>
    </row>
    <row r="158" spans="1:19" x14ac:dyDescent="0.25">
      <c r="A158" s="18" t="s">
        <v>333</v>
      </c>
      <c r="B158" s="18" t="s">
        <v>442</v>
      </c>
      <c r="C158" s="122">
        <f>SUM(C156:C157)</f>
        <v>228</v>
      </c>
      <c r="D158" s="122">
        <f>SUM(D156:D157)</f>
        <v>23836</v>
      </c>
      <c r="E158" s="123">
        <f>C158/D158*100000</f>
        <v>956.53633159926164</v>
      </c>
      <c r="Q158" s="50"/>
      <c r="R158" s="50"/>
      <c r="S158" s="50"/>
    </row>
    <row r="159" spans="1:19" x14ac:dyDescent="0.25">
      <c r="A159" s="2" t="s">
        <v>252</v>
      </c>
      <c r="B159" s="2" t="s">
        <v>442</v>
      </c>
      <c r="C159" s="121">
        <v>94</v>
      </c>
      <c r="D159" s="121">
        <v>5925</v>
      </c>
      <c r="E159" s="51">
        <v>1586.5</v>
      </c>
      <c r="Q159" s="50"/>
      <c r="R159" s="50"/>
      <c r="S159" s="50"/>
    </row>
    <row r="160" spans="1:19" x14ac:dyDescent="0.25">
      <c r="A160" s="18" t="s">
        <v>332</v>
      </c>
      <c r="B160" s="18" t="s">
        <v>442</v>
      </c>
      <c r="C160" s="122">
        <f>SUM(C159)</f>
        <v>94</v>
      </c>
      <c r="D160" s="122">
        <f>SUM(D159)</f>
        <v>5925</v>
      </c>
      <c r="E160" s="123">
        <v>1014.4</v>
      </c>
      <c r="Q160" s="50"/>
      <c r="R160" s="50"/>
      <c r="S160" s="50"/>
    </row>
    <row r="161" spans="1:19" x14ac:dyDescent="0.25">
      <c r="A161" s="2" t="s">
        <v>251</v>
      </c>
      <c r="B161" s="2" t="s">
        <v>545</v>
      </c>
      <c r="C161" s="121">
        <v>91</v>
      </c>
      <c r="D161" s="121">
        <v>3642</v>
      </c>
      <c r="E161" s="51">
        <v>2498.6</v>
      </c>
      <c r="Q161" s="50"/>
      <c r="R161" s="50"/>
      <c r="S161" s="50"/>
    </row>
    <row r="162" spans="1:19" x14ac:dyDescent="0.25">
      <c r="A162" s="2"/>
      <c r="B162" s="2" t="s">
        <v>546</v>
      </c>
      <c r="C162" s="121">
        <v>18</v>
      </c>
      <c r="D162" s="121">
        <v>2849</v>
      </c>
      <c r="E162" s="51">
        <v>631.79999999999995</v>
      </c>
      <c r="Q162" s="50"/>
      <c r="R162" s="50"/>
      <c r="S162" s="50"/>
    </row>
    <row r="163" spans="1:19" x14ac:dyDescent="0.25">
      <c r="A163" s="2"/>
      <c r="B163" s="2" t="s">
        <v>444</v>
      </c>
      <c r="C163" s="121">
        <v>119</v>
      </c>
      <c r="D163" s="121">
        <v>14244</v>
      </c>
      <c r="E163" s="51">
        <v>835.4</v>
      </c>
      <c r="Q163" s="50"/>
      <c r="R163" s="50"/>
      <c r="S163" s="50"/>
    </row>
    <row r="164" spans="1:19" x14ac:dyDescent="0.25">
      <c r="A164" s="18" t="s">
        <v>331</v>
      </c>
      <c r="B164" s="18" t="s">
        <v>442</v>
      </c>
      <c r="C164" s="122">
        <f>SUM(C161:C163)</f>
        <v>228</v>
      </c>
      <c r="D164" s="122">
        <f>SUM(D161:D163)</f>
        <v>20735</v>
      </c>
      <c r="E164" s="123">
        <f>C164/D164*100000</f>
        <v>1099.5900651073064</v>
      </c>
      <c r="Q164" s="50"/>
      <c r="R164" s="50"/>
      <c r="S164" s="50"/>
    </row>
    <row r="165" spans="1:19" x14ac:dyDescent="0.25">
      <c r="A165" s="2" t="s">
        <v>250</v>
      </c>
      <c r="B165" s="2" t="s">
        <v>547</v>
      </c>
      <c r="C165" s="121">
        <v>137</v>
      </c>
      <c r="D165" s="121">
        <v>12355</v>
      </c>
      <c r="E165" s="51">
        <v>1108.9000000000001</v>
      </c>
      <c r="Q165" s="50"/>
      <c r="R165" s="50"/>
      <c r="S165" s="50"/>
    </row>
    <row r="166" spans="1:19" x14ac:dyDescent="0.25">
      <c r="A166" s="2"/>
      <c r="B166" s="2" t="s">
        <v>548</v>
      </c>
      <c r="C166" s="121">
        <v>19</v>
      </c>
      <c r="D166" s="121">
        <v>4670</v>
      </c>
      <c r="E166" s="51">
        <v>406.9</v>
      </c>
      <c r="Q166" s="50"/>
      <c r="R166" s="50"/>
      <c r="S166" s="50"/>
    </row>
    <row r="167" spans="1:19" x14ac:dyDescent="0.25">
      <c r="A167" s="2"/>
      <c r="B167" s="2" t="s">
        <v>549</v>
      </c>
      <c r="C167" s="121">
        <v>107</v>
      </c>
      <c r="D167" s="121">
        <v>7914</v>
      </c>
      <c r="E167" s="51">
        <v>1352</v>
      </c>
      <c r="Q167" s="50"/>
      <c r="R167" s="50"/>
      <c r="S167" s="50"/>
    </row>
    <row r="168" spans="1:19" x14ac:dyDescent="0.25">
      <c r="A168" s="2"/>
      <c r="B168" s="2" t="s">
        <v>550</v>
      </c>
      <c r="C168" s="121">
        <v>22</v>
      </c>
      <c r="D168" s="121">
        <v>2908</v>
      </c>
      <c r="E168" s="51">
        <v>756.5</v>
      </c>
      <c r="Q168" s="50"/>
      <c r="R168" s="50"/>
      <c r="S168" s="50"/>
    </row>
    <row r="169" spans="1:19" x14ac:dyDescent="0.25">
      <c r="A169" s="2"/>
      <c r="B169" s="2" t="s">
        <v>551</v>
      </c>
      <c r="C169" s="121">
        <v>20</v>
      </c>
      <c r="D169" s="121">
        <v>3694</v>
      </c>
      <c r="E169" s="51">
        <v>541.4</v>
      </c>
      <c r="Q169" s="50"/>
      <c r="R169" s="50"/>
      <c r="S169" s="50"/>
    </row>
    <row r="170" spans="1:19" x14ac:dyDescent="0.25">
      <c r="A170" s="2"/>
      <c r="B170" s="2" t="s">
        <v>552</v>
      </c>
      <c r="C170" s="121">
        <v>48</v>
      </c>
      <c r="D170" s="121">
        <v>5840</v>
      </c>
      <c r="E170" s="51">
        <v>821.9</v>
      </c>
      <c r="Q170" s="50"/>
      <c r="R170" s="50"/>
      <c r="S170" s="50"/>
    </row>
    <row r="171" spans="1:19" x14ac:dyDescent="0.25">
      <c r="A171" s="2"/>
      <c r="B171" s="2" t="s">
        <v>553</v>
      </c>
      <c r="C171" s="121">
        <v>17</v>
      </c>
      <c r="D171" s="121">
        <v>3088</v>
      </c>
      <c r="E171" s="51">
        <v>550.5</v>
      </c>
      <c r="Q171" s="50"/>
      <c r="R171" s="50"/>
      <c r="S171" s="50"/>
    </row>
    <row r="172" spans="1:19" x14ac:dyDescent="0.25">
      <c r="A172" s="2"/>
      <c r="B172" s="2" t="s">
        <v>554</v>
      </c>
      <c r="C172" s="121">
        <v>24</v>
      </c>
      <c r="D172" s="121">
        <v>3330</v>
      </c>
      <c r="E172" s="51">
        <v>720.7</v>
      </c>
      <c r="Q172" s="50"/>
      <c r="R172" s="50"/>
      <c r="S172" s="50"/>
    </row>
    <row r="173" spans="1:19" x14ac:dyDescent="0.25">
      <c r="A173" s="2"/>
      <c r="B173" s="2" t="s">
        <v>517</v>
      </c>
      <c r="C173" s="121">
        <v>106</v>
      </c>
      <c r="D173" s="121">
        <v>15414</v>
      </c>
      <c r="E173" s="51">
        <v>687.7</v>
      </c>
      <c r="Q173" s="50"/>
      <c r="R173" s="50"/>
      <c r="S173" s="50"/>
    </row>
    <row r="174" spans="1:19" x14ac:dyDescent="0.25">
      <c r="A174" s="2"/>
      <c r="B174" s="2" t="s">
        <v>555</v>
      </c>
      <c r="C174" s="121">
        <v>6</v>
      </c>
      <c r="D174" s="121">
        <v>3226</v>
      </c>
      <c r="E174" s="51">
        <v>186</v>
      </c>
      <c r="Q174" s="50"/>
      <c r="R174" s="50"/>
      <c r="S174" s="50"/>
    </row>
    <row r="175" spans="1:19" x14ac:dyDescent="0.25">
      <c r="A175" s="2"/>
      <c r="B175" s="2" t="s">
        <v>444</v>
      </c>
      <c r="C175" s="121">
        <v>155</v>
      </c>
      <c r="D175" s="121">
        <v>21816</v>
      </c>
      <c r="E175" s="51">
        <v>710.5</v>
      </c>
      <c r="Q175" s="50"/>
      <c r="R175" s="50"/>
      <c r="S175" s="50"/>
    </row>
    <row r="176" spans="1:19" x14ac:dyDescent="0.25">
      <c r="A176" s="18" t="s">
        <v>330</v>
      </c>
      <c r="B176" s="18" t="s">
        <v>442</v>
      </c>
      <c r="C176" s="122">
        <f>SUM(C165:C175)</f>
        <v>661</v>
      </c>
      <c r="D176" s="122">
        <f>SUM(D165:D175)</f>
        <v>84255</v>
      </c>
      <c r="E176" s="123">
        <f>C176/D176*100000</f>
        <v>784.52317369889033</v>
      </c>
      <c r="Q176" s="50"/>
      <c r="R176" s="50"/>
      <c r="S176" s="50"/>
    </row>
    <row r="177" spans="1:19" x14ac:dyDescent="0.25">
      <c r="A177" s="2" t="s">
        <v>249</v>
      </c>
      <c r="B177" s="2" t="s">
        <v>556</v>
      </c>
      <c r="C177" s="121">
        <v>61</v>
      </c>
      <c r="D177" s="121">
        <v>4499</v>
      </c>
      <c r="E177" s="51">
        <v>1355.9</v>
      </c>
      <c r="Q177" s="50"/>
      <c r="R177" s="50"/>
      <c r="S177" s="50"/>
    </row>
    <row r="178" spans="1:19" x14ac:dyDescent="0.25">
      <c r="A178" s="2"/>
      <c r="B178" s="2" t="s">
        <v>557</v>
      </c>
      <c r="C178" s="121">
        <v>22</v>
      </c>
      <c r="D178" s="121">
        <v>2553</v>
      </c>
      <c r="E178" s="51">
        <v>861.7</v>
      </c>
      <c r="Q178" s="50"/>
      <c r="R178" s="50"/>
      <c r="S178" s="50"/>
    </row>
    <row r="179" spans="1:19" x14ac:dyDescent="0.25">
      <c r="A179" s="2"/>
      <c r="B179" s="2" t="s">
        <v>444</v>
      </c>
      <c r="C179" s="121">
        <v>228</v>
      </c>
      <c r="D179" s="121">
        <v>19935</v>
      </c>
      <c r="E179" s="51">
        <v>1143.7</v>
      </c>
      <c r="Q179" s="50"/>
      <c r="R179" s="50"/>
      <c r="S179" s="50"/>
    </row>
    <row r="180" spans="1:19" x14ac:dyDescent="0.25">
      <c r="A180" s="18" t="s">
        <v>329</v>
      </c>
      <c r="B180" s="18" t="s">
        <v>442</v>
      </c>
      <c r="C180" s="122">
        <f>SUM(C177:C179)</f>
        <v>311</v>
      </c>
      <c r="D180" s="122">
        <f>SUM(D177:D179)</f>
        <v>26987</v>
      </c>
      <c r="E180" s="123">
        <f>C180/D180*100000</f>
        <v>1152.4067143439433</v>
      </c>
      <c r="Q180" s="50"/>
      <c r="R180" s="50"/>
      <c r="S180" s="50"/>
    </row>
    <row r="181" spans="1:19" x14ac:dyDescent="0.25">
      <c r="A181" s="2" t="s">
        <v>248</v>
      </c>
      <c r="B181" s="2" t="s">
        <v>558</v>
      </c>
      <c r="C181" s="121">
        <v>39</v>
      </c>
      <c r="D181" s="121">
        <v>4972</v>
      </c>
      <c r="E181" s="51">
        <v>784.4</v>
      </c>
      <c r="Q181" s="50"/>
      <c r="R181" s="50"/>
      <c r="S181" s="50"/>
    </row>
    <row r="182" spans="1:19" x14ac:dyDescent="0.25">
      <c r="A182" s="2"/>
      <c r="B182" s="2" t="s">
        <v>559</v>
      </c>
      <c r="C182" s="121">
        <v>928</v>
      </c>
      <c r="D182" s="121">
        <v>99623</v>
      </c>
      <c r="E182" s="51">
        <v>931.5</v>
      </c>
      <c r="Q182" s="50"/>
      <c r="R182" s="50"/>
      <c r="S182" s="50"/>
    </row>
    <row r="183" spans="1:19" x14ac:dyDescent="0.25">
      <c r="A183" s="2"/>
      <c r="B183" s="2" t="s">
        <v>560</v>
      </c>
      <c r="C183" s="121">
        <v>13</v>
      </c>
      <c r="D183" s="121">
        <v>2992</v>
      </c>
      <c r="E183" s="51">
        <v>434.5</v>
      </c>
      <c r="Q183" s="50"/>
      <c r="R183" s="50"/>
      <c r="S183" s="50"/>
    </row>
    <row r="184" spans="1:19" x14ac:dyDescent="0.25">
      <c r="A184" s="2"/>
      <c r="B184" s="2" t="s">
        <v>561</v>
      </c>
      <c r="C184" s="121">
        <v>163</v>
      </c>
      <c r="D184" s="121">
        <v>20370</v>
      </c>
      <c r="E184" s="51">
        <v>800.2</v>
      </c>
      <c r="Q184" s="50"/>
      <c r="R184" s="50"/>
      <c r="S184" s="50"/>
    </row>
    <row r="185" spans="1:19" x14ac:dyDescent="0.25">
      <c r="A185" s="2"/>
      <c r="B185" s="2" t="s">
        <v>562</v>
      </c>
      <c r="C185" s="121">
        <v>18</v>
      </c>
      <c r="D185" s="121">
        <v>3181</v>
      </c>
      <c r="E185" s="51">
        <v>565.9</v>
      </c>
      <c r="Q185" s="50"/>
      <c r="R185" s="50"/>
      <c r="S185" s="50"/>
    </row>
    <row r="186" spans="1:19" x14ac:dyDescent="0.25">
      <c r="A186" s="2"/>
      <c r="B186" s="2" t="s">
        <v>563</v>
      </c>
      <c r="C186" s="121">
        <v>80</v>
      </c>
      <c r="D186" s="121">
        <v>12086</v>
      </c>
      <c r="E186" s="51">
        <v>661.9</v>
      </c>
      <c r="Q186" s="50"/>
      <c r="R186" s="50"/>
      <c r="S186" s="50"/>
    </row>
    <row r="187" spans="1:19" x14ac:dyDescent="0.25">
      <c r="A187" s="2"/>
      <c r="B187" s="2" t="s">
        <v>564</v>
      </c>
      <c r="C187" s="121">
        <v>30</v>
      </c>
      <c r="D187" s="121">
        <v>9514</v>
      </c>
      <c r="E187" s="51">
        <v>315.3</v>
      </c>
      <c r="Q187" s="50"/>
      <c r="R187" s="50"/>
      <c r="S187" s="50"/>
    </row>
    <row r="188" spans="1:19" x14ac:dyDescent="0.25">
      <c r="A188" s="2"/>
      <c r="B188" s="2" t="s">
        <v>565</v>
      </c>
      <c r="C188" s="121">
        <v>46</v>
      </c>
      <c r="D188" s="121">
        <v>6050</v>
      </c>
      <c r="E188" s="51">
        <v>760.3</v>
      </c>
      <c r="Q188" s="50"/>
      <c r="R188" s="50"/>
      <c r="S188" s="50"/>
    </row>
    <row r="189" spans="1:19" x14ac:dyDescent="0.25">
      <c r="A189" s="2"/>
      <c r="B189" s="2" t="s">
        <v>566</v>
      </c>
      <c r="C189" s="121">
        <v>29</v>
      </c>
      <c r="D189" s="121">
        <v>3344</v>
      </c>
      <c r="E189" s="51">
        <v>867.2</v>
      </c>
      <c r="Q189" s="50"/>
      <c r="R189" s="50"/>
      <c r="S189" s="50"/>
    </row>
    <row r="190" spans="1:19" x14ac:dyDescent="0.25">
      <c r="A190" s="2"/>
      <c r="B190" s="2" t="s">
        <v>444</v>
      </c>
      <c r="C190" s="121">
        <v>62</v>
      </c>
      <c r="D190" s="121">
        <v>5361</v>
      </c>
      <c r="E190" s="51">
        <v>1156.5</v>
      </c>
      <c r="Q190" s="50"/>
      <c r="R190" s="50"/>
      <c r="S190" s="50"/>
    </row>
    <row r="191" spans="1:19" x14ac:dyDescent="0.25">
      <c r="A191" s="18" t="s">
        <v>328</v>
      </c>
      <c r="B191" s="18" t="s">
        <v>442</v>
      </c>
      <c r="C191" s="122">
        <f>SUM(C181:C190)</f>
        <v>1408</v>
      </c>
      <c r="D191" s="122">
        <f>SUM(D181:D190)</f>
        <v>167493</v>
      </c>
      <c r="E191" s="123">
        <f>C191/D191*100000</f>
        <v>840.63214582101932</v>
      </c>
      <c r="Q191" s="50"/>
      <c r="R191" s="50"/>
      <c r="S191" s="50"/>
    </row>
    <row r="192" spans="1:19" x14ac:dyDescent="0.25">
      <c r="A192" s="2" t="s">
        <v>247</v>
      </c>
      <c r="B192" s="2" t="s">
        <v>567</v>
      </c>
      <c r="C192" s="121">
        <v>31</v>
      </c>
      <c r="D192" s="121">
        <v>3155</v>
      </c>
      <c r="E192" s="51">
        <v>982.6</v>
      </c>
      <c r="Q192" s="50"/>
      <c r="R192" s="50"/>
      <c r="S192" s="50"/>
    </row>
    <row r="193" spans="1:19" x14ac:dyDescent="0.25">
      <c r="A193" s="2"/>
      <c r="B193" s="2" t="s">
        <v>568</v>
      </c>
      <c r="C193" s="121">
        <v>40</v>
      </c>
      <c r="D193" s="121">
        <v>2925</v>
      </c>
      <c r="E193" s="51">
        <v>1367.5</v>
      </c>
      <c r="Q193" s="50"/>
      <c r="R193" s="50"/>
      <c r="S193" s="50"/>
    </row>
    <row r="194" spans="1:19" x14ac:dyDescent="0.25">
      <c r="A194" s="2"/>
      <c r="B194" s="2" t="s">
        <v>569</v>
      </c>
      <c r="C194" s="121">
        <v>28</v>
      </c>
      <c r="D194" s="121">
        <v>2583</v>
      </c>
      <c r="E194" s="51">
        <v>1084</v>
      </c>
      <c r="Q194" s="50"/>
      <c r="R194" s="50"/>
      <c r="S194" s="50"/>
    </row>
    <row r="195" spans="1:19" x14ac:dyDescent="0.25">
      <c r="A195" s="2"/>
      <c r="B195" s="2" t="s">
        <v>444</v>
      </c>
      <c r="C195" s="121">
        <v>68</v>
      </c>
      <c r="D195" s="121">
        <v>12040</v>
      </c>
      <c r="E195" s="51">
        <v>564.79999999999995</v>
      </c>
      <c r="Q195" s="50"/>
      <c r="R195" s="50"/>
      <c r="S195" s="50"/>
    </row>
    <row r="196" spans="1:19" x14ac:dyDescent="0.25">
      <c r="A196" s="18" t="s">
        <v>327</v>
      </c>
      <c r="B196" s="18" t="s">
        <v>442</v>
      </c>
      <c r="C196" s="122">
        <f>SUM(C192:C195)</f>
        <v>167</v>
      </c>
      <c r="D196" s="122">
        <f>SUM(D192:D195)</f>
        <v>20703</v>
      </c>
      <c r="E196" s="123">
        <f>C196/D196*100000</f>
        <v>806.64637975172684</v>
      </c>
      <c r="Q196" s="50"/>
      <c r="R196" s="50"/>
      <c r="S196" s="50"/>
    </row>
    <row r="197" spans="1:19" x14ac:dyDescent="0.25">
      <c r="A197" s="2" t="s">
        <v>246</v>
      </c>
      <c r="B197" s="2" t="s">
        <v>570</v>
      </c>
      <c r="C197" s="121">
        <v>36</v>
      </c>
      <c r="D197" s="121">
        <v>4344</v>
      </c>
      <c r="E197" s="51">
        <v>828.7</v>
      </c>
      <c r="Q197" s="50"/>
      <c r="R197" s="50"/>
      <c r="S197" s="50"/>
    </row>
    <row r="198" spans="1:19" x14ac:dyDescent="0.25">
      <c r="A198" s="2"/>
      <c r="B198" s="2" t="s">
        <v>571</v>
      </c>
      <c r="C198" s="121">
        <v>9</v>
      </c>
      <c r="D198" s="121">
        <v>3938</v>
      </c>
      <c r="E198" s="51">
        <v>228.5</v>
      </c>
      <c r="Q198" s="50"/>
      <c r="R198" s="50"/>
      <c r="S198" s="50"/>
    </row>
    <row r="199" spans="1:19" x14ac:dyDescent="0.25">
      <c r="A199" s="2"/>
      <c r="B199" s="2" t="s">
        <v>572</v>
      </c>
      <c r="C199" s="121">
        <v>57</v>
      </c>
      <c r="D199" s="121">
        <v>9502</v>
      </c>
      <c r="E199" s="51">
        <v>599.9</v>
      </c>
      <c r="Q199" s="50"/>
      <c r="R199" s="50"/>
      <c r="S199" s="50"/>
    </row>
    <row r="200" spans="1:19" x14ac:dyDescent="0.25">
      <c r="A200" s="2"/>
      <c r="B200" s="2" t="s">
        <v>573</v>
      </c>
      <c r="C200" s="121">
        <v>503</v>
      </c>
      <c r="D200" s="121">
        <v>51992</v>
      </c>
      <c r="E200" s="51">
        <v>967.5</v>
      </c>
      <c r="Q200" s="50"/>
      <c r="R200" s="50"/>
      <c r="S200" s="50"/>
    </row>
    <row r="201" spans="1:19" x14ac:dyDescent="0.25">
      <c r="A201" s="2"/>
      <c r="B201" s="2" t="s">
        <v>574</v>
      </c>
      <c r="C201" s="121">
        <v>155</v>
      </c>
      <c r="D201" s="121">
        <v>18259</v>
      </c>
      <c r="E201" s="51">
        <v>848.9</v>
      </c>
      <c r="Q201" s="50"/>
      <c r="R201" s="50"/>
      <c r="S201" s="50"/>
    </row>
    <row r="202" spans="1:19" x14ac:dyDescent="0.25">
      <c r="A202" s="2"/>
      <c r="B202" s="2" t="s">
        <v>575</v>
      </c>
      <c r="C202" s="121">
        <v>15</v>
      </c>
      <c r="D202" s="121">
        <v>5722</v>
      </c>
      <c r="E202" s="51">
        <v>262.10000000000002</v>
      </c>
      <c r="Q202" s="50"/>
      <c r="R202" s="50"/>
      <c r="S202" s="50"/>
    </row>
    <row r="203" spans="1:19" x14ac:dyDescent="0.25">
      <c r="A203" s="2"/>
      <c r="B203" s="2" t="s">
        <v>576</v>
      </c>
      <c r="C203" s="121">
        <v>24</v>
      </c>
      <c r="D203" s="121">
        <v>4722</v>
      </c>
      <c r="E203" s="51">
        <v>508.3</v>
      </c>
      <c r="Q203" s="50"/>
      <c r="R203" s="50"/>
      <c r="S203" s="50"/>
    </row>
    <row r="204" spans="1:19" x14ac:dyDescent="0.25">
      <c r="A204" s="2"/>
      <c r="B204" s="2" t="s">
        <v>577</v>
      </c>
      <c r="C204" s="121">
        <v>76</v>
      </c>
      <c r="D204" s="121">
        <v>4960</v>
      </c>
      <c r="E204" s="51">
        <v>1532.3</v>
      </c>
      <c r="Q204" s="50"/>
      <c r="R204" s="50"/>
      <c r="S204" s="50"/>
    </row>
    <row r="205" spans="1:19" x14ac:dyDescent="0.25">
      <c r="A205" s="2"/>
      <c r="B205" s="2" t="s">
        <v>444</v>
      </c>
      <c r="C205" s="121">
        <v>80</v>
      </c>
      <c r="D205" s="121">
        <v>13615</v>
      </c>
      <c r="E205" s="51">
        <v>587.6</v>
      </c>
      <c r="Q205" s="50"/>
      <c r="R205" s="50"/>
      <c r="S205" s="50"/>
    </row>
    <row r="206" spans="1:19" x14ac:dyDescent="0.25">
      <c r="A206" s="18" t="s">
        <v>326</v>
      </c>
      <c r="B206" s="18" t="s">
        <v>442</v>
      </c>
      <c r="C206" s="122">
        <f>SUM(C197:C205)</f>
        <v>955</v>
      </c>
      <c r="D206" s="122">
        <f>SUM(D197:D205)</f>
        <v>117054</v>
      </c>
      <c r="E206" s="123">
        <f>C206/D206*100000</f>
        <v>815.86276419430351</v>
      </c>
      <c r="Q206" s="50"/>
      <c r="R206" s="50"/>
      <c r="S206" s="50"/>
    </row>
    <row r="207" spans="1:19" x14ac:dyDescent="0.25">
      <c r="A207" s="2" t="s">
        <v>245</v>
      </c>
      <c r="B207" s="2" t="s">
        <v>442</v>
      </c>
      <c r="C207" s="121">
        <v>127</v>
      </c>
      <c r="D207" s="121">
        <v>16948</v>
      </c>
      <c r="E207" s="51">
        <v>749.4</v>
      </c>
      <c r="Q207" s="50"/>
      <c r="R207" s="50"/>
      <c r="S207" s="50"/>
    </row>
    <row r="208" spans="1:19" x14ac:dyDescent="0.25">
      <c r="A208" s="18" t="s">
        <v>325</v>
      </c>
      <c r="B208" s="18" t="s">
        <v>442</v>
      </c>
      <c r="C208" s="122">
        <f>SUM(C207)</f>
        <v>127</v>
      </c>
      <c r="D208" s="122">
        <f>SUM(D207)</f>
        <v>16948</v>
      </c>
      <c r="E208" s="123">
        <v>827.7</v>
      </c>
      <c r="Q208" s="50"/>
      <c r="R208" s="50"/>
      <c r="S208" s="50"/>
    </row>
    <row r="209" spans="1:19" x14ac:dyDescent="0.25">
      <c r="A209" s="2" t="s">
        <v>244</v>
      </c>
      <c r="B209" s="2" t="s">
        <v>578</v>
      </c>
      <c r="C209" s="121">
        <v>110</v>
      </c>
      <c r="D209" s="121">
        <v>8120</v>
      </c>
      <c r="E209" s="51">
        <v>1354.7</v>
      </c>
      <c r="Q209" s="50"/>
      <c r="R209" s="50"/>
      <c r="S209" s="50"/>
    </row>
    <row r="210" spans="1:19" x14ac:dyDescent="0.25">
      <c r="A210" s="2"/>
      <c r="B210" s="2" t="s">
        <v>444</v>
      </c>
      <c r="C210" s="121">
        <v>128</v>
      </c>
      <c r="D210" s="121">
        <v>11787</v>
      </c>
      <c r="E210" s="51">
        <v>1085.9000000000001</v>
      </c>
      <c r="Q210" s="50"/>
      <c r="R210" s="50"/>
      <c r="S210" s="50"/>
    </row>
    <row r="211" spans="1:19" x14ac:dyDescent="0.25">
      <c r="A211" s="18" t="s">
        <v>324</v>
      </c>
      <c r="B211" s="18" t="s">
        <v>442</v>
      </c>
      <c r="C211" s="122">
        <f>SUM(C209:C210)</f>
        <v>238</v>
      </c>
      <c r="D211" s="122">
        <f>SUM(D209:D210)</f>
        <v>19907</v>
      </c>
      <c r="E211" s="123">
        <f>C211/D211*100000</f>
        <v>1195.5593509820665</v>
      </c>
      <c r="Q211" s="50"/>
      <c r="R211" s="50"/>
      <c r="S211" s="50"/>
    </row>
    <row r="212" spans="1:19" x14ac:dyDescent="0.25">
      <c r="A212" s="2" t="s">
        <v>243</v>
      </c>
      <c r="B212" s="2" t="s">
        <v>579</v>
      </c>
      <c r="C212" s="121">
        <v>151</v>
      </c>
      <c r="D212" s="121">
        <v>9573</v>
      </c>
      <c r="E212" s="51">
        <v>1577.4</v>
      </c>
      <c r="Q212" s="50"/>
      <c r="R212" s="50"/>
      <c r="S212" s="50"/>
    </row>
    <row r="213" spans="1:19" x14ac:dyDescent="0.25">
      <c r="A213" s="2"/>
      <c r="B213" s="2" t="s">
        <v>580</v>
      </c>
      <c r="C213" s="121">
        <v>22</v>
      </c>
      <c r="D213" s="121">
        <v>2999</v>
      </c>
      <c r="E213" s="51">
        <v>733.6</v>
      </c>
      <c r="Q213" s="50"/>
      <c r="R213" s="50"/>
      <c r="S213" s="50"/>
    </row>
    <row r="214" spans="1:19" x14ac:dyDescent="0.25">
      <c r="A214" s="2"/>
      <c r="B214" s="2" t="s">
        <v>581</v>
      </c>
      <c r="C214" s="121">
        <v>78</v>
      </c>
      <c r="D214" s="121">
        <v>3335</v>
      </c>
      <c r="E214" s="51">
        <v>2338.8000000000002</v>
      </c>
      <c r="Q214" s="50"/>
      <c r="R214" s="50"/>
      <c r="S214" s="50"/>
    </row>
    <row r="215" spans="1:19" x14ac:dyDescent="0.25">
      <c r="A215" s="2"/>
      <c r="B215" s="2" t="s">
        <v>444</v>
      </c>
      <c r="C215" s="121">
        <v>100</v>
      </c>
      <c r="D215" s="121">
        <v>12928</v>
      </c>
      <c r="E215" s="51">
        <v>773.5</v>
      </c>
      <c r="Q215" s="50"/>
      <c r="R215" s="50"/>
      <c r="S215" s="50"/>
    </row>
    <row r="216" spans="1:19" x14ac:dyDescent="0.25">
      <c r="A216" s="18" t="s">
        <v>323</v>
      </c>
      <c r="B216" s="18" t="s">
        <v>442</v>
      </c>
      <c r="C216" s="122">
        <f>SUM(C212:C215)</f>
        <v>351</v>
      </c>
      <c r="D216" s="122">
        <f>SUM(D212:D215)</f>
        <v>28835</v>
      </c>
      <c r="E216" s="123">
        <f>C216/D216*100000</f>
        <v>1217.2706779954915</v>
      </c>
      <c r="Q216" s="50"/>
      <c r="R216" s="50"/>
      <c r="S216" s="50"/>
    </row>
    <row r="217" spans="1:19" x14ac:dyDescent="0.25">
      <c r="A217" s="2" t="s">
        <v>242</v>
      </c>
      <c r="B217" s="2" t="s">
        <v>582</v>
      </c>
      <c r="C217" s="121">
        <v>30</v>
      </c>
      <c r="D217" s="121">
        <v>3453</v>
      </c>
      <c r="E217" s="51">
        <v>868.8</v>
      </c>
      <c r="Q217" s="50"/>
      <c r="R217" s="50"/>
      <c r="S217" s="50"/>
    </row>
    <row r="218" spans="1:19" x14ac:dyDescent="0.25">
      <c r="A218" s="2"/>
      <c r="B218" s="2" t="s">
        <v>583</v>
      </c>
      <c r="C218" s="121">
        <v>504</v>
      </c>
      <c r="D218" s="121">
        <v>33703</v>
      </c>
      <c r="E218" s="51">
        <v>1495.4</v>
      </c>
      <c r="Q218" s="50"/>
      <c r="R218" s="50"/>
      <c r="S218" s="50"/>
    </row>
    <row r="219" spans="1:19" x14ac:dyDescent="0.25">
      <c r="A219" s="2"/>
      <c r="B219" s="2" t="s">
        <v>584</v>
      </c>
      <c r="C219" s="121">
        <v>165</v>
      </c>
      <c r="D219" s="121">
        <v>11593</v>
      </c>
      <c r="E219" s="51">
        <v>1423.3</v>
      </c>
      <c r="Q219" s="50"/>
      <c r="R219" s="50"/>
      <c r="S219" s="50"/>
    </row>
    <row r="220" spans="1:19" x14ac:dyDescent="0.25">
      <c r="A220" s="2"/>
      <c r="B220" s="2" t="s">
        <v>444</v>
      </c>
      <c r="C220" s="121">
        <v>228</v>
      </c>
      <c r="D220" s="121">
        <v>32623</v>
      </c>
      <c r="E220" s="51">
        <v>698.9</v>
      </c>
      <c r="Q220" s="50"/>
      <c r="R220" s="50"/>
      <c r="S220" s="50"/>
    </row>
    <row r="221" spans="1:19" x14ac:dyDescent="0.25">
      <c r="A221" s="18" t="s">
        <v>322</v>
      </c>
      <c r="B221" s="18" t="s">
        <v>442</v>
      </c>
      <c r="C221" s="122">
        <f>SUM(C217:C220)</f>
        <v>927</v>
      </c>
      <c r="D221" s="122">
        <f>SUM(D217:D220)</f>
        <v>81372</v>
      </c>
      <c r="E221" s="123">
        <f>C221/D221*100000</f>
        <v>1139.2125055301578</v>
      </c>
      <c r="Q221" s="50"/>
      <c r="R221" s="50"/>
      <c r="S221" s="50"/>
    </row>
    <row r="222" spans="1:19" x14ac:dyDescent="0.25">
      <c r="A222" s="2" t="s">
        <v>241</v>
      </c>
      <c r="B222" s="2" t="s">
        <v>585</v>
      </c>
      <c r="C222" s="121">
        <v>44</v>
      </c>
      <c r="D222" s="121">
        <v>7525</v>
      </c>
      <c r="E222" s="51">
        <v>584.70000000000005</v>
      </c>
      <c r="Q222" s="50"/>
      <c r="R222" s="50"/>
      <c r="S222" s="50"/>
    </row>
    <row r="223" spans="1:19" x14ac:dyDescent="0.25">
      <c r="A223" s="2"/>
      <c r="B223" s="2" t="s">
        <v>586</v>
      </c>
      <c r="C223" s="121">
        <v>48</v>
      </c>
      <c r="D223" s="121">
        <v>4021</v>
      </c>
      <c r="E223" s="51">
        <v>1193.7</v>
      </c>
      <c r="Q223" s="50"/>
      <c r="R223" s="50"/>
      <c r="S223" s="50"/>
    </row>
    <row r="224" spans="1:19" x14ac:dyDescent="0.25">
      <c r="A224" s="2"/>
      <c r="B224" s="2" t="s">
        <v>587</v>
      </c>
      <c r="C224" s="121">
        <v>46</v>
      </c>
      <c r="D224" s="121">
        <v>6900</v>
      </c>
      <c r="E224" s="51">
        <v>666.7</v>
      </c>
      <c r="Q224" s="50"/>
      <c r="R224" s="50"/>
      <c r="S224" s="50"/>
    </row>
    <row r="225" spans="1:19" x14ac:dyDescent="0.25">
      <c r="A225" s="2"/>
      <c r="B225" s="2" t="s">
        <v>588</v>
      </c>
      <c r="C225" s="121">
        <v>57</v>
      </c>
      <c r="D225" s="121">
        <v>5302</v>
      </c>
      <c r="E225" s="51">
        <v>1075.0999999999999</v>
      </c>
      <c r="Q225" s="50"/>
      <c r="R225" s="50"/>
      <c r="S225" s="50"/>
    </row>
    <row r="226" spans="1:19" x14ac:dyDescent="0.25">
      <c r="A226" s="2"/>
      <c r="B226" s="2" t="s">
        <v>589</v>
      </c>
      <c r="C226" s="121">
        <v>13</v>
      </c>
      <c r="D226" s="121">
        <v>2566</v>
      </c>
      <c r="E226" s="51">
        <v>506.6</v>
      </c>
      <c r="Q226" s="50"/>
      <c r="R226" s="50"/>
      <c r="S226" s="50"/>
    </row>
    <row r="227" spans="1:19" x14ac:dyDescent="0.25">
      <c r="A227" s="2"/>
      <c r="B227" s="2" t="s">
        <v>590</v>
      </c>
      <c r="C227" s="121">
        <v>455</v>
      </c>
      <c r="D227" s="121">
        <v>39063</v>
      </c>
      <c r="E227" s="51">
        <v>1164.8</v>
      </c>
      <c r="Q227" s="50"/>
      <c r="R227" s="50"/>
      <c r="S227" s="50"/>
    </row>
    <row r="228" spans="1:19" x14ac:dyDescent="0.25">
      <c r="A228" s="2"/>
      <c r="B228" s="2" t="s">
        <v>591</v>
      </c>
      <c r="C228" s="121">
        <v>124</v>
      </c>
      <c r="D228" s="121">
        <v>15276</v>
      </c>
      <c r="E228" s="51">
        <v>811.7</v>
      </c>
      <c r="Q228" s="50"/>
      <c r="R228" s="50"/>
      <c r="S228" s="50"/>
    </row>
    <row r="229" spans="1:19" x14ac:dyDescent="0.25">
      <c r="A229" s="2"/>
      <c r="B229" s="2" t="s">
        <v>444</v>
      </c>
      <c r="C229" s="121">
        <v>404</v>
      </c>
      <c r="D229" s="121">
        <v>54688</v>
      </c>
      <c r="E229" s="51">
        <v>738.7</v>
      </c>
      <c r="Q229" s="50"/>
      <c r="R229" s="50"/>
      <c r="S229" s="50"/>
    </row>
    <row r="230" spans="1:19" x14ac:dyDescent="0.25">
      <c r="A230" s="18" t="s">
        <v>321</v>
      </c>
      <c r="B230" s="18" t="s">
        <v>442</v>
      </c>
      <c r="C230" s="122">
        <f>SUM(C222:C229)</f>
        <v>1191</v>
      </c>
      <c r="D230" s="122">
        <f>SUM(D222:D229)</f>
        <v>135341</v>
      </c>
      <c r="E230" s="123">
        <f>C230/D230*100000</f>
        <v>879.99940890048106</v>
      </c>
      <c r="Q230" s="50"/>
      <c r="R230" s="50"/>
      <c r="S230" s="50"/>
    </row>
    <row r="231" spans="1:19" x14ac:dyDescent="0.25">
      <c r="A231" s="2" t="s">
        <v>240</v>
      </c>
      <c r="B231" s="2" t="s">
        <v>592</v>
      </c>
      <c r="C231" s="121">
        <v>159</v>
      </c>
      <c r="D231" s="121">
        <v>10907</v>
      </c>
      <c r="E231" s="51">
        <v>1457.8</v>
      </c>
      <c r="Q231" s="50"/>
      <c r="R231" s="50"/>
      <c r="S231" s="50"/>
    </row>
    <row r="232" spans="1:19" x14ac:dyDescent="0.25">
      <c r="A232" s="2"/>
      <c r="B232" s="2" t="s">
        <v>593</v>
      </c>
      <c r="C232" s="121">
        <v>84</v>
      </c>
      <c r="D232" s="121">
        <v>3453</v>
      </c>
      <c r="E232" s="51">
        <v>2432.6999999999998</v>
      </c>
      <c r="Q232" s="50"/>
      <c r="R232" s="50"/>
      <c r="S232" s="50"/>
    </row>
    <row r="233" spans="1:19" x14ac:dyDescent="0.25">
      <c r="A233" s="2"/>
      <c r="B233" s="2" t="s">
        <v>594</v>
      </c>
      <c r="C233" s="121">
        <v>24</v>
      </c>
      <c r="D233" s="121">
        <v>4098</v>
      </c>
      <c r="E233" s="51">
        <v>585.70000000000005</v>
      </c>
      <c r="Q233" s="50"/>
      <c r="R233" s="50"/>
      <c r="S233" s="50"/>
    </row>
    <row r="234" spans="1:19" x14ac:dyDescent="0.25">
      <c r="A234" s="2"/>
      <c r="B234" s="2" t="s">
        <v>595</v>
      </c>
      <c r="C234" s="121">
        <v>31</v>
      </c>
      <c r="D234" s="121">
        <v>3066</v>
      </c>
      <c r="E234" s="51">
        <v>1011.1</v>
      </c>
      <c r="Q234" s="50"/>
      <c r="R234" s="50"/>
      <c r="S234" s="50"/>
    </row>
    <row r="235" spans="1:19" x14ac:dyDescent="0.25">
      <c r="A235" s="2"/>
      <c r="B235" s="2" t="s">
        <v>444</v>
      </c>
      <c r="C235" s="121">
        <v>224</v>
      </c>
      <c r="D235" s="121">
        <v>20011</v>
      </c>
      <c r="E235" s="51">
        <v>1119.4000000000001</v>
      </c>
      <c r="Q235" s="50"/>
      <c r="R235" s="50"/>
      <c r="S235" s="50"/>
    </row>
    <row r="236" spans="1:19" x14ac:dyDescent="0.25">
      <c r="A236" s="18" t="s">
        <v>320</v>
      </c>
      <c r="B236" s="18" t="s">
        <v>442</v>
      </c>
      <c r="C236" s="122">
        <f>SUM(C231:C235)</f>
        <v>522</v>
      </c>
      <c r="D236" s="122">
        <f>SUM(D231:D235)</f>
        <v>41535</v>
      </c>
      <c r="E236" s="123">
        <f>C236/D236*100000</f>
        <v>1256.771397616468</v>
      </c>
      <c r="Q236" s="50"/>
      <c r="R236" s="50"/>
      <c r="S236" s="50"/>
    </row>
    <row r="237" spans="1:19" x14ac:dyDescent="0.25">
      <c r="A237" s="2" t="s">
        <v>239</v>
      </c>
      <c r="B237" s="2" t="s">
        <v>444</v>
      </c>
      <c r="C237" s="121">
        <v>214</v>
      </c>
      <c r="D237" s="121">
        <v>15431</v>
      </c>
      <c r="E237" s="51">
        <v>1386.8</v>
      </c>
      <c r="Q237" s="50"/>
      <c r="R237" s="50"/>
      <c r="S237" s="50"/>
    </row>
    <row r="238" spans="1:19" x14ac:dyDescent="0.25">
      <c r="A238" s="18" t="s">
        <v>319</v>
      </c>
      <c r="B238" s="18" t="s">
        <v>442</v>
      </c>
      <c r="C238" s="122">
        <f>SUM(C237)</f>
        <v>214</v>
      </c>
      <c r="D238" s="122">
        <f>SUM(D237)</f>
        <v>15431</v>
      </c>
      <c r="E238" s="123">
        <v>1136.4000000000001</v>
      </c>
      <c r="Q238" s="50"/>
      <c r="R238" s="50"/>
      <c r="S238" s="50"/>
    </row>
    <row r="239" spans="1:19" x14ac:dyDescent="0.25">
      <c r="A239" s="2" t="s">
        <v>238</v>
      </c>
      <c r="B239" s="2" t="s">
        <v>596</v>
      </c>
      <c r="C239" s="121">
        <v>42</v>
      </c>
      <c r="D239" s="121">
        <v>4244</v>
      </c>
      <c r="E239" s="51">
        <v>989.6</v>
      </c>
      <c r="Q239" s="50"/>
      <c r="R239" s="50"/>
      <c r="S239" s="50"/>
    </row>
    <row r="240" spans="1:19" x14ac:dyDescent="0.25">
      <c r="A240" s="2"/>
      <c r="B240" s="2" t="s">
        <v>444</v>
      </c>
      <c r="C240" s="121">
        <v>2</v>
      </c>
      <c r="D240" s="121"/>
      <c r="E240" s="51"/>
      <c r="Q240" s="50"/>
      <c r="R240" s="50"/>
      <c r="S240" s="50"/>
    </row>
    <row r="241" spans="1:19" x14ac:dyDescent="0.25">
      <c r="A241" s="18" t="s">
        <v>318</v>
      </c>
      <c r="B241" s="18" t="s">
        <v>442</v>
      </c>
      <c r="C241" s="122">
        <f>SUM(C239:C240)</f>
        <v>44</v>
      </c>
      <c r="D241" s="122">
        <f>SUM(D239:D240)</f>
        <v>4244</v>
      </c>
      <c r="E241" s="123">
        <f>C241/D241*100000</f>
        <v>1036.7577756833177</v>
      </c>
      <c r="Q241" s="50"/>
      <c r="R241" s="50"/>
      <c r="S241" s="50"/>
    </row>
    <row r="242" spans="1:19" x14ac:dyDescent="0.25">
      <c r="A242" s="2" t="s">
        <v>237</v>
      </c>
      <c r="B242" s="2" t="s">
        <v>597</v>
      </c>
      <c r="C242" s="121">
        <v>47</v>
      </c>
      <c r="D242" s="121">
        <v>4286</v>
      </c>
      <c r="E242" s="51">
        <v>1096.5999999999999</v>
      </c>
      <c r="Q242" s="50"/>
      <c r="R242" s="50"/>
      <c r="S242" s="50"/>
    </row>
    <row r="243" spans="1:19" x14ac:dyDescent="0.25">
      <c r="A243" s="2"/>
      <c r="B243" s="2" t="s">
        <v>598</v>
      </c>
      <c r="C243" s="121">
        <v>119</v>
      </c>
      <c r="D243" s="121">
        <v>12217</v>
      </c>
      <c r="E243" s="51">
        <v>974.1</v>
      </c>
      <c r="Q243" s="50"/>
      <c r="R243" s="50"/>
      <c r="S243" s="50"/>
    </row>
    <row r="244" spans="1:19" x14ac:dyDescent="0.25">
      <c r="A244" s="2"/>
      <c r="B244" s="2" t="s">
        <v>599</v>
      </c>
      <c r="C244" s="121">
        <v>194</v>
      </c>
      <c r="D244" s="121">
        <v>18250</v>
      </c>
      <c r="E244" s="51">
        <v>1063</v>
      </c>
      <c r="Q244" s="50"/>
      <c r="R244" s="50"/>
      <c r="S244" s="50"/>
    </row>
    <row r="245" spans="1:19" x14ac:dyDescent="0.25">
      <c r="A245" s="2"/>
      <c r="B245" s="2" t="s">
        <v>600</v>
      </c>
      <c r="C245" s="121">
        <v>40</v>
      </c>
      <c r="D245" s="121">
        <v>6690</v>
      </c>
      <c r="E245" s="51">
        <v>597.9</v>
      </c>
      <c r="Q245" s="50"/>
      <c r="R245" s="50"/>
      <c r="S245" s="50"/>
    </row>
    <row r="246" spans="1:19" x14ac:dyDescent="0.25">
      <c r="A246" s="2"/>
      <c r="B246" s="2" t="s">
        <v>601</v>
      </c>
      <c r="C246" s="121">
        <v>265</v>
      </c>
      <c r="D246" s="121">
        <v>35655</v>
      </c>
      <c r="E246" s="51">
        <v>743.2</v>
      </c>
      <c r="Q246" s="50"/>
      <c r="R246" s="50"/>
      <c r="S246" s="50"/>
    </row>
    <row r="247" spans="1:19" x14ac:dyDescent="0.25">
      <c r="A247" s="2"/>
      <c r="B247" s="2" t="s">
        <v>602</v>
      </c>
      <c r="C247" s="121">
        <v>172</v>
      </c>
      <c r="D247" s="121">
        <v>12753</v>
      </c>
      <c r="E247" s="51">
        <v>1348.7</v>
      </c>
      <c r="Q247" s="50"/>
      <c r="R247" s="50"/>
      <c r="S247" s="50"/>
    </row>
    <row r="248" spans="1:19" x14ac:dyDescent="0.25">
      <c r="A248" s="2"/>
      <c r="B248" s="2" t="s">
        <v>603</v>
      </c>
      <c r="C248" s="121">
        <v>156</v>
      </c>
      <c r="D248" s="121">
        <v>14135</v>
      </c>
      <c r="E248" s="51">
        <v>1103.5999999999999</v>
      </c>
      <c r="Q248" s="50"/>
      <c r="R248" s="50"/>
      <c r="S248" s="50"/>
    </row>
    <row r="249" spans="1:19" x14ac:dyDescent="0.25">
      <c r="A249" s="2"/>
      <c r="B249" s="2" t="s">
        <v>604</v>
      </c>
      <c r="C249" s="121">
        <v>465</v>
      </c>
      <c r="D249" s="121">
        <v>36473</v>
      </c>
      <c r="E249" s="51">
        <v>1274.9000000000001</v>
      </c>
      <c r="Q249" s="50"/>
      <c r="R249" s="50"/>
      <c r="S249" s="50"/>
    </row>
    <row r="250" spans="1:19" x14ac:dyDescent="0.25">
      <c r="A250" s="2"/>
      <c r="B250" s="2" t="s">
        <v>605</v>
      </c>
      <c r="C250" s="121">
        <v>89</v>
      </c>
      <c r="D250" s="121">
        <v>7670</v>
      </c>
      <c r="E250" s="51">
        <v>1160.4000000000001</v>
      </c>
      <c r="Q250" s="50"/>
      <c r="R250" s="50"/>
      <c r="S250" s="50"/>
    </row>
    <row r="251" spans="1:19" x14ac:dyDescent="0.25">
      <c r="A251" s="2"/>
      <c r="B251" s="2" t="s">
        <v>606</v>
      </c>
      <c r="C251" s="121">
        <v>4571</v>
      </c>
      <c r="D251" s="121">
        <v>595787</v>
      </c>
      <c r="E251" s="51">
        <v>767.2</v>
      </c>
      <c r="Q251" s="50"/>
      <c r="R251" s="50"/>
      <c r="S251" s="50"/>
    </row>
    <row r="252" spans="1:19" x14ac:dyDescent="0.25">
      <c r="A252" s="2"/>
      <c r="B252" s="2" t="s">
        <v>607</v>
      </c>
      <c r="C252" s="121">
        <v>261</v>
      </c>
      <c r="D252" s="121">
        <v>34791</v>
      </c>
      <c r="E252" s="51">
        <v>750.2</v>
      </c>
      <c r="Q252" s="50"/>
      <c r="R252" s="50"/>
      <c r="S252" s="50"/>
    </row>
    <row r="253" spans="1:19" x14ac:dyDescent="0.25">
      <c r="A253" s="2"/>
      <c r="B253" s="2" t="s">
        <v>608</v>
      </c>
      <c r="C253" s="121">
        <v>78</v>
      </c>
      <c r="D253" s="121">
        <v>13178</v>
      </c>
      <c r="E253" s="51">
        <v>591.9</v>
      </c>
      <c r="Q253" s="50"/>
      <c r="R253" s="50"/>
      <c r="S253" s="50"/>
    </row>
    <row r="254" spans="1:19" x14ac:dyDescent="0.25">
      <c r="A254" s="2"/>
      <c r="B254" s="2" t="s">
        <v>609</v>
      </c>
      <c r="C254" s="121">
        <v>245</v>
      </c>
      <c r="D254" s="121">
        <v>21142</v>
      </c>
      <c r="E254" s="51">
        <v>1158.8</v>
      </c>
      <c r="Q254" s="50"/>
      <c r="R254" s="50"/>
      <c r="S254" s="50"/>
    </row>
    <row r="255" spans="1:19" x14ac:dyDescent="0.25">
      <c r="A255" s="2"/>
      <c r="B255" s="2" t="s">
        <v>610</v>
      </c>
      <c r="C255" s="121">
        <v>487</v>
      </c>
      <c r="D255" s="121">
        <v>46947</v>
      </c>
      <c r="E255" s="51">
        <v>1037.3</v>
      </c>
      <c r="Q255" s="50"/>
      <c r="R255" s="50"/>
      <c r="S255" s="50"/>
    </row>
    <row r="256" spans="1:19" x14ac:dyDescent="0.25">
      <c r="A256" s="2"/>
      <c r="B256" s="2" t="s">
        <v>611</v>
      </c>
      <c r="C256" s="121">
        <v>673</v>
      </c>
      <c r="D256" s="121">
        <v>60329</v>
      </c>
      <c r="E256" s="51">
        <v>1115.5</v>
      </c>
      <c r="Q256" s="50"/>
      <c r="R256" s="50"/>
      <c r="S256" s="50"/>
    </row>
    <row r="257" spans="1:19" x14ac:dyDescent="0.25">
      <c r="A257" s="2"/>
      <c r="B257" s="2" t="s">
        <v>612</v>
      </c>
      <c r="C257" s="121">
        <v>33</v>
      </c>
      <c r="D257" s="121">
        <v>4193</v>
      </c>
      <c r="E257" s="51">
        <v>787</v>
      </c>
      <c r="Q257" s="50"/>
      <c r="R257" s="50"/>
      <c r="S257" s="50"/>
    </row>
    <row r="258" spans="1:19" x14ac:dyDescent="0.25">
      <c r="A258" s="2"/>
      <c r="B258" s="2" t="s">
        <v>613</v>
      </c>
      <c r="C258" s="121">
        <v>58</v>
      </c>
      <c r="D258" s="121">
        <v>14243</v>
      </c>
      <c r="E258" s="51">
        <v>407.2</v>
      </c>
      <c r="Q258" s="50"/>
      <c r="R258" s="50"/>
      <c r="S258" s="50"/>
    </row>
    <row r="259" spans="1:19" x14ac:dyDescent="0.25">
      <c r="A259" s="2"/>
      <c r="B259" s="2" t="s">
        <v>444</v>
      </c>
      <c r="C259" s="121">
        <v>135</v>
      </c>
      <c r="D259" s="121">
        <v>1581</v>
      </c>
      <c r="E259" s="51">
        <v>8538.9</v>
      </c>
      <c r="Q259" s="50"/>
      <c r="R259" s="50"/>
      <c r="S259" s="50"/>
    </row>
    <row r="260" spans="1:19" x14ac:dyDescent="0.25">
      <c r="A260" s="18" t="s">
        <v>317</v>
      </c>
      <c r="B260" s="18" t="s">
        <v>442</v>
      </c>
      <c r="C260" s="122">
        <f>SUM(C242:C259)</f>
        <v>8088</v>
      </c>
      <c r="D260" s="122">
        <f>SUM(D242:D259)</f>
        <v>940320</v>
      </c>
      <c r="E260" s="123">
        <f>C260/D260*100000</f>
        <v>860.13272077590602</v>
      </c>
      <c r="Q260" s="50"/>
      <c r="R260" s="50"/>
      <c r="S260" s="50"/>
    </row>
    <row r="261" spans="1:19" x14ac:dyDescent="0.25">
      <c r="A261" s="2" t="s">
        <v>236</v>
      </c>
      <c r="B261" s="2" t="s">
        <v>614</v>
      </c>
      <c r="C261" s="121">
        <v>96</v>
      </c>
      <c r="D261" s="121">
        <v>9741</v>
      </c>
      <c r="E261" s="51">
        <v>985.5</v>
      </c>
      <c r="Q261" s="50"/>
      <c r="R261" s="50"/>
      <c r="S261" s="50"/>
    </row>
    <row r="262" spans="1:19" x14ac:dyDescent="0.25">
      <c r="A262" s="2"/>
      <c r="B262" s="2" t="s">
        <v>615</v>
      </c>
      <c r="C262" s="121">
        <v>37</v>
      </c>
      <c r="D262" s="121">
        <v>3180</v>
      </c>
      <c r="E262" s="51">
        <v>1163.5</v>
      </c>
      <c r="Q262" s="50"/>
      <c r="R262" s="50"/>
      <c r="S262" s="50"/>
    </row>
    <row r="263" spans="1:19" x14ac:dyDescent="0.25">
      <c r="A263" s="2"/>
      <c r="B263" s="2" t="s">
        <v>616</v>
      </c>
      <c r="C263" s="121">
        <v>121</v>
      </c>
      <c r="D263" s="121">
        <v>9221</v>
      </c>
      <c r="E263" s="51">
        <v>1312.2</v>
      </c>
      <c r="Q263" s="50"/>
      <c r="R263" s="50"/>
      <c r="S263" s="50"/>
    </row>
    <row r="264" spans="1:19" x14ac:dyDescent="0.25">
      <c r="A264" s="2"/>
      <c r="B264" s="2" t="s">
        <v>444</v>
      </c>
      <c r="C264" s="121">
        <v>151</v>
      </c>
      <c r="D264" s="121">
        <v>23352</v>
      </c>
      <c r="E264" s="51">
        <v>646.6</v>
      </c>
      <c r="Q264" s="50"/>
      <c r="R264" s="50"/>
      <c r="S264" s="50"/>
    </row>
    <row r="265" spans="1:19" x14ac:dyDescent="0.25">
      <c r="A265" s="18" t="s">
        <v>316</v>
      </c>
      <c r="B265" s="18" t="s">
        <v>442</v>
      </c>
      <c r="C265" s="122">
        <f>SUM(C261:C264)</f>
        <v>405</v>
      </c>
      <c r="D265" s="122">
        <f>SUM(D261:D264)</f>
        <v>45494</v>
      </c>
      <c r="E265" s="123">
        <f>C265/D265*100000</f>
        <v>890.22728271860035</v>
      </c>
      <c r="Q265" s="50"/>
      <c r="R265" s="50"/>
      <c r="S265" s="50"/>
    </row>
    <row r="266" spans="1:19" x14ac:dyDescent="0.25">
      <c r="A266" s="2" t="s">
        <v>235</v>
      </c>
      <c r="B266" s="2" t="s">
        <v>617</v>
      </c>
      <c r="C266" s="121">
        <v>14</v>
      </c>
      <c r="D266" s="121">
        <v>3086</v>
      </c>
      <c r="E266" s="51">
        <v>453.7</v>
      </c>
      <c r="Q266" s="50"/>
      <c r="R266" s="50"/>
      <c r="S266" s="50"/>
    </row>
    <row r="267" spans="1:19" x14ac:dyDescent="0.25">
      <c r="A267" s="2"/>
      <c r="B267" s="2" t="s">
        <v>618</v>
      </c>
      <c r="C267" s="121">
        <v>22</v>
      </c>
      <c r="D267" s="121">
        <v>5015</v>
      </c>
      <c r="E267" s="51">
        <v>438.7</v>
      </c>
      <c r="Q267" s="50"/>
      <c r="R267" s="50"/>
      <c r="S267" s="50"/>
    </row>
    <row r="268" spans="1:19" x14ac:dyDescent="0.25">
      <c r="A268" s="2"/>
      <c r="B268" s="2" t="s">
        <v>619</v>
      </c>
      <c r="C268" s="121">
        <v>50</v>
      </c>
      <c r="D268" s="121">
        <v>4557</v>
      </c>
      <c r="E268" s="51">
        <v>1097.2</v>
      </c>
      <c r="Q268" s="50"/>
      <c r="R268" s="50"/>
      <c r="S268" s="50"/>
    </row>
    <row r="269" spans="1:19" x14ac:dyDescent="0.25">
      <c r="A269" s="2"/>
      <c r="B269" s="2" t="s">
        <v>620</v>
      </c>
      <c r="C269" s="121">
        <v>47</v>
      </c>
      <c r="D269" s="121">
        <v>2877</v>
      </c>
      <c r="E269" s="51">
        <v>1633.6</v>
      </c>
      <c r="Q269" s="50"/>
      <c r="R269" s="50"/>
      <c r="S269" s="50"/>
    </row>
    <row r="270" spans="1:19" x14ac:dyDescent="0.25">
      <c r="A270" s="2"/>
      <c r="B270" s="2" t="s">
        <v>444</v>
      </c>
      <c r="C270" s="121">
        <v>205</v>
      </c>
      <c r="D270" s="121">
        <v>22612</v>
      </c>
      <c r="E270" s="51">
        <v>906.6</v>
      </c>
      <c r="Q270" s="50"/>
      <c r="R270" s="50"/>
      <c r="S270" s="50"/>
    </row>
    <row r="271" spans="1:19" x14ac:dyDescent="0.25">
      <c r="A271" s="18" t="s">
        <v>315</v>
      </c>
      <c r="B271" s="18" t="s">
        <v>442</v>
      </c>
      <c r="C271" s="122">
        <f>SUM(C266:C270)</f>
        <v>338</v>
      </c>
      <c r="D271" s="122">
        <f>SUM(D266:D270)</f>
        <v>38147</v>
      </c>
      <c r="E271" s="123">
        <f>C271/D271*100000</f>
        <v>886.04608488216627</v>
      </c>
      <c r="Q271" s="50"/>
      <c r="R271" s="50"/>
      <c r="S271" s="50"/>
    </row>
    <row r="272" spans="1:19" x14ac:dyDescent="0.25">
      <c r="A272" s="2" t="s">
        <v>234</v>
      </c>
      <c r="B272" s="2" t="s">
        <v>621</v>
      </c>
      <c r="C272" s="121">
        <v>74</v>
      </c>
      <c r="D272" s="121">
        <v>4482</v>
      </c>
      <c r="E272" s="51">
        <v>1651</v>
      </c>
      <c r="Q272" s="50"/>
      <c r="R272" s="50"/>
      <c r="S272" s="50"/>
    </row>
    <row r="273" spans="1:19" x14ac:dyDescent="0.25">
      <c r="A273" s="2"/>
      <c r="B273" s="2" t="s">
        <v>622</v>
      </c>
      <c r="C273" s="121">
        <v>28</v>
      </c>
      <c r="D273" s="121">
        <v>2744</v>
      </c>
      <c r="E273" s="51">
        <v>1020.4</v>
      </c>
      <c r="Q273" s="50"/>
      <c r="R273" s="50"/>
      <c r="S273" s="50"/>
    </row>
    <row r="274" spans="1:19" x14ac:dyDescent="0.25">
      <c r="A274" s="2"/>
      <c r="B274" s="2" t="s">
        <v>623</v>
      </c>
      <c r="C274" s="121">
        <v>25</v>
      </c>
      <c r="D274" s="121">
        <v>2810</v>
      </c>
      <c r="E274" s="51">
        <v>889.7</v>
      </c>
      <c r="Q274" s="50"/>
      <c r="R274" s="50"/>
      <c r="S274" s="50"/>
    </row>
    <row r="275" spans="1:19" x14ac:dyDescent="0.25">
      <c r="A275" s="2"/>
      <c r="B275" s="2" t="s">
        <v>624</v>
      </c>
      <c r="C275" s="121">
        <v>31</v>
      </c>
      <c r="D275" s="121">
        <v>2758</v>
      </c>
      <c r="E275" s="51">
        <v>1124</v>
      </c>
      <c r="Q275" s="50"/>
      <c r="R275" s="50"/>
      <c r="S275" s="50"/>
    </row>
    <row r="276" spans="1:19" x14ac:dyDescent="0.25">
      <c r="A276" s="2"/>
      <c r="B276" s="2" t="s">
        <v>625</v>
      </c>
      <c r="C276" s="121">
        <v>152</v>
      </c>
      <c r="D276" s="121">
        <v>7727</v>
      </c>
      <c r="E276" s="51">
        <v>1967.1</v>
      </c>
      <c r="Q276" s="50"/>
      <c r="R276" s="50"/>
      <c r="S276" s="50"/>
    </row>
    <row r="277" spans="1:19" x14ac:dyDescent="0.25">
      <c r="A277" s="2"/>
      <c r="B277" s="2" t="s">
        <v>444</v>
      </c>
      <c r="C277" s="121">
        <v>178</v>
      </c>
      <c r="D277" s="121">
        <v>15711</v>
      </c>
      <c r="E277" s="51">
        <v>1133</v>
      </c>
      <c r="Q277" s="50"/>
      <c r="R277" s="50"/>
      <c r="S277" s="50"/>
    </row>
    <row r="278" spans="1:19" x14ac:dyDescent="0.25">
      <c r="A278" s="18" t="s">
        <v>314</v>
      </c>
      <c r="B278" s="18" t="s">
        <v>442</v>
      </c>
      <c r="C278" s="122">
        <f>SUM(C272:C277)</f>
        <v>488</v>
      </c>
      <c r="D278" s="122">
        <f>SUM(D272:D277)</f>
        <v>36232</v>
      </c>
      <c r="E278" s="123">
        <f>C278/D278*100000</f>
        <v>1346.8756899977921</v>
      </c>
      <c r="Q278" s="50"/>
      <c r="R278" s="50"/>
      <c r="S278" s="50"/>
    </row>
    <row r="279" spans="1:19" x14ac:dyDescent="0.25">
      <c r="A279" s="2" t="s">
        <v>233</v>
      </c>
      <c r="B279" s="2" t="s">
        <v>465</v>
      </c>
      <c r="C279" s="121">
        <v>548</v>
      </c>
      <c r="D279" s="121">
        <v>60838</v>
      </c>
      <c r="E279" s="51">
        <v>900.8</v>
      </c>
      <c r="Q279" s="50"/>
      <c r="R279" s="50"/>
      <c r="S279" s="50"/>
    </row>
    <row r="280" spans="1:19" x14ac:dyDescent="0.25">
      <c r="A280" s="2"/>
      <c r="B280" s="2" t="s">
        <v>626</v>
      </c>
      <c r="C280" s="121">
        <v>42</v>
      </c>
      <c r="D280" s="121">
        <v>6935</v>
      </c>
      <c r="E280" s="51">
        <v>605.6</v>
      </c>
      <c r="Q280" s="50"/>
      <c r="R280" s="50"/>
      <c r="S280" s="50"/>
    </row>
    <row r="281" spans="1:19" x14ac:dyDescent="0.25">
      <c r="A281" s="2"/>
      <c r="B281" s="2" t="s">
        <v>627</v>
      </c>
      <c r="C281" s="121">
        <v>19</v>
      </c>
      <c r="D281" s="121">
        <v>3463</v>
      </c>
      <c r="E281" s="51">
        <v>548.70000000000005</v>
      </c>
      <c r="Q281" s="50"/>
      <c r="R281" s="50"/>
      <c r="S281" s="50"/>
    </row>
    <row r="282" spans="1:19" x14ac:dyDescent="0.25">
      <c r="A282" s="2"/>
      <c r="B282" s="2" t="s">
        <v>628</v>
      </c>
      <c r="C282" s="121">
        <v>23</v>
      </c>
      <c r="D282" s="121">
        <v>3477</v>
      </c>
      <c r="E282" s="51">
        <v>661.5</v>
      </c>
      <c r="Q282" s="50"/>
      <c r="R282" s="50"/>
      <c r="S282" s="50"/>
    </row>
    <row r="283" spans="1:19" x14ac:dyDescent="0.25">
      <c r="A283" s="2"/>
      <c r="B283" s="2" t="s">
        <v>629</v>
      </c>
      <c r="C283" s="121">
        <v>13</v>
      </c>
      <c r="D283" s="121">
        <v>2782</v>
      </c>
      <c r="E283" s="51">
        <v>467.3</v>
      </c>
      <c r="Q283" s="50"/>
      <c r="R283" s="50"/>
      <c r="S283" s="50"/>
    </row>
    <row r="284" spans="1:19" x14ac:dyDescent="0.25">
      <c r="A284" s="2"/>
      <c r="B284" s="2" t="s">
        <v>630</v>
      </c>
      <c r="C284" s="121">
        <v>11</v>
      </c>
      <c r="D284" s="121">
        <v>2898</v>
      </c>
      <c r="E284" s="51">
        <v>379.6</v>
      </c>
      <c r="Q284" s="50"/>
      <c r="R284" s="50"/>
      <c r="S284" s="50"/>
    </row>
    <row r="285" spans="1:19" x14ac:dyDescent="0.25">
      <c r="A285" s="2"/>
      <c r="B285" s="2" t="s">
        <v>631</v>
      </c>
      <c r="C285" s="121">
        <v>31</v>
      </c>
      <c r="D285" s="121">
        <v>5991</v>
      </c>
      <c r="E285" s="51">
        <v>517.4</v>
      </c>
      <c r="Q285" s="50"/>
      <c r="R285" s="50"/>
      <c r="S285" s="50"/>
    </row>
    <row r="286" spans="1:19" x14ac:dyDescent="0.25">
      <c r="A286" s="2"/>
      <c r="B286" s="2" t="s">
        <v>632</v>
      </c>
      <c r="C286" s="121">
        <v>236</v>
      </c>
      <c r="D286" s="121">
        <v>21909</v>
      </c>
      <c r="E286" s="51">
        <v>1077.2</v>
      </c>
      <c r="Q286" s="50"/>
      <c r="R286" s="50"/>
      <c r="S286" s="50"/>
    </row>
    <row r="287" spans="1:19" x14ac:dyDescent="0.25">
      <c r="A287" s="2"/>
      <c r="B287" s="2" t="s">
        <v>633</v>
      </c>
      <c r="C287" s="121">
        <v>53</v>
      </c>
      <c r="D287" s="121">
        <v>11303</v>
      </c>
      <c r="E287" s="51">
        <v>468.9</v>
      </c>
      <c r="Q287" s="50"/>
      <c r="R287" s="50"/>
      <c r="S287" s="50"/>
    </row>
    <row r="288" spans="1:19" x14ac:dyDescent="0.25">
      <c r="A288" s="2"/>
      <c r="B288" s="2" t="s">
        <v>634</v>
      </c>
      <c r="C288" s="121">
        <v>16</v>
      </c>
      <c r="D288" s="121">
        <v>2700</v>
      </c>
      <c r="E288" s="51">
        <v>592.6</v>
      </c>
      <c r="Q288" s="50"/>
      <c r="R288" s="50"/>
      <c r="S288" s="50"/>
    </row>
    <row r="289" spans="1:19" x14ac:dyDescent="0.25">
      <c r="A289" s="2"/>
      <c r="B289" s="2" t="s">
        <v>635</v>
      </c>
      <c r="C289" s="121">
        <v>161</v>
      </c>
      <c r="D289" s="121">
        <v>15848</v>
      </c>
      <c r="E289" s="51">
        <v>1015.9</v>
      </c>
      <c r="Q289" s="50"/>
      <c r="R289" s="50"/>
      <c r="S289" s="50"/>
    </row>
    <row r="290" spans="1:19" x14ac:dyDescent="0.25">
      <c r="A290" s="2"/>
      <c r="B290" s="2" t="s">
        <v>636</v>
      </c>
      <c r="C290" s="121">
        <v>61</v>
      </c>
      <c r="D290" s="121">
        <v>6677</v>
      </c>
      <c r="E290" s="51">
        <v>913.6</v>
      </c>
      <c r="Q290" s="50"/>
      <c r="R290" s="50"/>
      <c r="S290" s="50"/>
    </row>
    <row r="291" spans="1:19" x14ac:dyDescent="0.25">
      <c r="A291" s="2"/>
      <c r="B291" s="2" t="s">
        <v>637</v>
      </c>
      <c r="C291" s="121">
        <v>83</v>
      </c>
      <c r="D291" s="121">
        <v>10778</v>
      </c>
      <c r="E291" s="51">
        <v>770.1</v>
      </c>
      <c r="Q291" s="50"/>
      <c r="R291" s="50"/>
      <c r="S291" s="50"/>
    </row>
    <row r="292" spans="1:19" x14ac:dyDescent="0.25">
      <c r="A292" s="2"/>
      <c r="B292" s="2" t="s">
        <v>638</v>
      </c>
      <c r="C292" s="121">
        <v>34</v>
      </c>
      <c r="D292" s="121">
        <v>4711</v>
      </c>
      <c r="E292" s="51">
        <v>721.7</v>
      </c>
      <c r="Q292" s="50"/>
      <c r="R292" s="50"/>
      <c r="S292" s="50"/>
    </row>
    <row r="293" spans="1:19" x14ac:dyDescent="0.25">
      <c r="A293" s="2"/>
      <c r="B293" s="2" t="s">
        <v>639</v>
      </c>
      <c r="C293" s="121">
        <v>42</v>
      </c>
      <c r="D293" s="121">
        <v>3436</v>
      </c>
      <c r="E293" s="51">
        <v>1222.4000000000001</v>
      </c>
      <c r="Q293" s="50"/>
      <c r="R293" s="50"/>
      <c r="S293" s="50"/>
    </row>
    <row r="294" spans="1:19" x14ac:dyDescent="0.25">
      <c r="A294" s="2"/>
      <c r="B294" s="2" t="s">
        <v>444</v>
      </c>
      <c r="C294" s="121">
        <v>129</v>
      </c>
      <c r="D294" s="121">
        <v>17564</v>
      </c>
      <c r="E294" s="51">
        <v>734.5</v>
      </c>
      <c r="Q294" s="50"/>
      <c r="R294" s="50"/>
      <c r="S294" s="50"/>
    </row>
    <row r="295" spans="1:19" x14ac:dyDescent="0.25">
      <c r="A295" s="18" t="s">
        <v>313</v>
      </c>
      <c r="B295" s="18" t="s">
        <v>442</v>
      </c>
      <c r="C295" s="122">
        <f>SUM(C279:C294)</f>
        <v>1502</v>
      </c>
      <c r="D295" s="122">
        <f>SUM(D279:D294)</f>
        <v>181310</v>
      </c>
      <c r="E295" s="123">
        <f>C295/D295*100000</f>
        <v>828.41542110198009</v>
      </c>
      <c r="Q295" s="50"/>
      <c r="R295" s="50"/>
      <c r="S295" s="50"/>
    </row>
    <row r="296" spans="1:19" x14ac:dyDescent="0.25">
      <c r="A296" s="2" t="s">
        <v>232</v>
      </c>
      <c r="B296" s="2" t="s">
        <v>640</v>
      </c>
      <c r="C296" s="121">
        <v>161</v>
      </c>
      <c r="D296" s="121">
        <v>11500</v>
      </c>
      <c r="E296" s="51">
        <v>1400</v>
      </c>
      <c r="Q296" s="50"/>
      <c r="R296" s="50"/>
      <c r="S296" s="50"/>
    </row>
    <row r="297" spans="1:19" x14ac:dyDescent="0.25">
      <c r="A297" s="2"/>
      <c r="B297" s="2" t="s">
        <v>641</v>
      </c>
      <c r="C297" s="121">
        <v>29</v>
      </c>
      <c r="D297" s="121">
        <v>5875</v>
      </c>
      <c r="E297" s="51">
        <v>493.6</v>
      </c>
      <c r="Q297" s="50"/>
      <c r="R297" s="50"/>
      <c r="S297" s="50"/>
    </row>
    <row r="298" spans="1:19" x14ac:dyDescent="0.25">
      <c r="A298" s="2"/>
      <c r="B298" s="2" t="s">
        <v>642</v>
      </c>
      <c r="C298" s="121">
        <v>24</v>
      </c>
      <c r="D298" s="121">
        <v>4124</v>
      </c>
      <c r="E298" s="51">
        <v>582</v>
      </c>
      <c r="Q298" s="50"/>
      <c r="R298" s="50"/>
      <c r="S298" s="50"/>
    </row>
    <row r="299" spans="1:19" x14ac:dyDescent="0.25">
      <c r="A299" s="2"/>
      <c r="B299" s="2" t="s">
        <v>643</v>
      </c>
      <c r="C299" s="121">
        <v>104</v>
      </c>
      <c r="D299" s="121">
        <v>11519</v>
      </c>
      <c r="E299" s="51">
        <v>902.9</v>
      </c>
      <c r="Q299" s="50"/>
      <c r="R299" s="50"/>
      <c r="S299" s="50"/>
    </row>
    <row r="300" spans="1:19" x14ac:dyDescent="0.25">
      <c r="A300" s="2"/>
      <c r="B300" s="2" t="s">
        <v>644</v>
      </c>
      <c r="C300" s="121">
        <v>211</v>
      </c>
      <c r="D300" s="121">
        <v>23793</v>
      </c>
      <c r="E300" s="51">
        <v>886.8</v>
      </c>
      <c r="Q300" s="50"/>
      <c r="R300" s="50"/>
      <c r="S300" s="50"/>
    </row>
    <row r="301" spans="1:19" x14ac:dyDescent="0.25">
      <c r="A301" s="2"/>
      <c r="B301" s="2" t="s">
        <v>645</v>
      </c>
      <c r="C301" s="121">
        <v>137</v>
      </c>
      <c r="D301" s="121">
        <v>11459</v>
      </c>
      <c r="E301" s="51">
        <v>1195.5999999999999</v>
      </c>
      <c r="Q301" s="50"/>
      <c r="R301" s="50"/>
      <c r="S301" s="50"/>
    </row>
    <row r="302" spans="1:19" x14ac:dyDescent="0.25">
      <c r="A302" s="2"/>
      <c r="B302" s="2" t="s">
        <v>646</v>
      </c>
      <c r="C302" s="121">
        <v>30</v>
      </c>
      <c r="D302" s="121">
        <v>4464</v>
      </c>
      <c r="E302" s="51">
        <v>672</v>
      </c>
      <c r="Q302" s="50"/>
      <c r="R302" s="50"/>
      <c r="S302" s="50"/>
    </row>
    <row r="303" spans="1:19" x14ac:dyDescent="0.25">
      <c r="A303" s="2"/>
      <c r="B303" s="2" t="s">
        <v>647</v>
      </c>
      <c r="C303" s="121">
        <v>42</v>
      </c>
      <c r="D303" s="121">
        <v>3221</v>
      </c>
      <c r="E303" s="51">
        <v>1303.9000000000001</v>
      </c>
      <c r="Q303" s="50"/>
      <c r="R303" s="50"/>
      <c r="S303" s="50"/>
    </row>
    <row r="304" spans="1:19" x14ac:dyDescent="0.25">
      <c r="A304" s="2"/>
      <c r="B304" s="2" t="s">
        <v>444</v>
      </c>
      <c r="C304" s="121">
        <v>84</v>
      </c>
      <c r="D304" s="121">
        <v>11727</v>
      </c>
      <c r="E304" s="51">
        <v>716.3</v>
      </c>
      <c r="Q304" s="50"/>
      <c r="R304" s="50"/>
      <c r="S304" s="50"/>
    </row>
    <row r="305" spans="1:19" x14ac:dyDescent="0.25">
      <c r="A305" s="18" t="s">
        <v>312</v>
      </c>
      <c r="B305" s="18" t="s">
        <v>442</v>
      </c>
      <c r="C305" s="122">
        <f>SUM(C296:C304)</f>
        <v>822</v>
      </c>
      <c r="D305" s="122">
        <f>SUM(D296:D304)</f>
        <v>87682</v>
      </c>
      <c r="E305" s="123">
        <f>C305/D305*100000</f>
        <v>937.4786159074838</v>
      </c>
      <c r="Q305" s="50"/>
      <c r="R305" s="50"/>
      <c r="S305" s="50"/>
    </row>
    <row r="306" spans="1:19" x14ac:dyDescent="0.25">
      <c r="A306" s="2" t="s">
        <v>231</v>
      </c>
      <c r="B306" s="2" t="s">
        <v>442</v>
      </c>
      <c r="C306" s="121">
        <v>64</v>
      </c>
      <c r="D306" s="121">
        <v>7418</v>
      </c>
      <c r="E306" s="51">
        <v>862.8</v>
      </c>
      <c r="Q306" s="50"/>
      <c r="R306" s="50"/>
      <c r="S306" s="50"/>
    </row>
    <row r="307" spans="1:19" x14ac:dyDescent="0.25">
      <c r="A307" s="18" t="s">
        <v>311</v>
      </c>
      <c r="B307" s="18" t="s">
        <v>442</v>
      </c>
      <c r="C307" s="122">
        <f>SUM(C306)</f>
        <v>64</v>
      </c>
      <c r="D307" s="122">
        <f>SUM(D306)</f>
        <v>7418</v>
      </c>
      <c r="E307" s="123">
        <v>1128.3</v>
      </c>
      <c r="Q307" s="50"/>
      <c r="R307" s="50"/>
      <c r="S307" s="50"/>
    </row>
    <row r="308" spans="1:19" x14ac:dyDescent="0.25">
      <c r="A308" s="2" t="s">
        <v>230</v>
      </c>
      <c r="B308" s="2" t="s">
        <v>648</v>
      </c>
      <c r="C308" s="121">
        <v>27</v>
      </c>
      <c r="D308" s="121">
        <v>3295</v>
      </c>
      <c r="E308" s="51">
        <v>819.4</v>
      </c>
      <c r="Q308" s="50"/>
      <c r="R308" s="50"/>
      <c r="S308" s="50"/>
    </row>
    <row r="309" spans="1:19" x14ac:dyDescent="0.25">
      <c r="A309" s="2"/>
      <c r="B309" s="2" t="s">
        <v>649</v>
      </c>
      <c r="C309" s="121">
        <v>43</v>
      </c>
      <c r="D309" s="121">
        <v>4262</v>
      </c>
      <c r="E309" s="51">
        <v>1008.9</v>
      </c>
      <c r="Q309" s="50"/>
      <c r="R309" s="50"/>
      <c r="S309" s="50"/>
    </row>
    <row r="310" spans="1:19" x14ac:dyDescent="0.25">
      <c r="A310" s="2"/>
      <c r="B310" s="2" t="s">
        <v>650</v>
      </c>
      <c r="C310" s="121">
        <v>55</v>
      </c>
      <c r="D310" s="121">
        <v>11906</v>
      </c>
      <c r="E310" s="51">
        <v>462</v>
      </c>
      <c r="Q310" s="50"/>
      <c r="R310" s="50"/>
      <c r="S310" s="50"/>
    </row>
    <row r="311" spans="1:19" x14ac:dyDescent="0.25">
      <c r="A311" s="2"/>
      <c r="B311" s="2" t="s">
        <v>444</v>
      </c>
      <c r="C311" s="121">
        <v>163</v>
      </c>
      <c r="D311" s="121">
        <v>21788</v>
      </c>
      <c r="E311" s="51">
        <v>748.1</v>
      </c>
      <c r="Q311" s="50"/>
      <c r="R311" s="50"/>
      <c r="S311" s="50"/>
    </row>
    <row r="312" spans="1:19" x14ac:dyDescent="0.25">
      <c r="A312" s="18" t="s">
        <v>310</v>
      </c>
      <c r="B312" s="18" t="s">
        <v>442</v>
      </c>
      <c r="C312" s="122">
        <f>SUM(C308:C311)</f>
        <v>288</v>
      </c>
      <c r="D312" s="122">
        <f>SUM(D308:D311)</f>
        <v>41251</v>
      </c>
      <c r="E312" s="123">
        <f>C312/D312*100000</f>
        <v>698.16489297229157</v>
      </c>
      <c r="Q312" s="50"/>
      <c r="R312" s="50"/>
      <c r="S312" s="50"/>
    </row>
    <row r="313" spans="1:19" x14ac:dyDescent="0.25">
      <c r="A313" s="2" t="s">
        <v>229</v>
      </c>
      <c r="B313" s="2" t="s">
        <v>651</v>
      </c>
      <c r="C313" s="121">
        <v>17</v>
      </c>
      <c r="D313" s="121">
        <v>2792</v>
      </c>
      <c r="E313" s="51">
        <v>608.9</v>
      </c>
      <c r="Q313" s="50"/>
      <c r="R313" s="50"/>
      <c r="S313" s="50"/>
    </row>
    <row r="314" spans="1:19" x14ac:dyDescent="0.25">
      <c r="A314" s="2"/>
      <c r="B314" s="2" t="s">
        <v>652</v>
      </c>
      <c r="C314" s="121">
        <v>86</v>
      </c>
      <c r="D314" s="121">
        <v>2917</v>
      </c>
      <c r="E314" s="51">
        <v>2948.2</v>
      </c>
      <c r="Q314" s="50"/>
      <c r="R314" s="50"/>
      <c r="S314" s="50"/>
    </row>
    <row r="315" spans="1:19" x14ac:dyDescent="0.25">
      <c r="A315" s="2"/>
      <c r="B315" s="2" t="s">
        <v>653</v>
      </c>
      <c r="C315" s="121">
        <v>6</v>
      </c>
      <c r="D315" s="121">
        <v>2866</v>
      </c>
      <c r="E315" s="51">
        <v>209.4</v>
      </c>
      <c r="Q315" s="50"/>
      <c r="R315" s="50"/>
      <c r="S315" s="50"/>
    </row>
    <row r="316" spans="1:19" x14ac:dyDescent="0.25">
      <c r="A316" s="2"/>
      <c r="B316" s="2" t="s">
        <v>654</v>
      </c>
      <c r="C316" s="121">
        <v>33</v>
      </c>
      <c r="D316" s="121">
        <v>2593</v>
      </c>
      <c r="E316" s="51">
        <v>1272.7</v>
      </c>
      <c r="Q316" s="50"/>
      <c r="R316" s="50"/>
      <c r="S316" s="50"/>
    </row>
    <row r="317" spans="1:19" x14ac:dyDescent="0.25">
      <c r="A317" s="2"/>
      <c r="B317" s="2" t="s">
        <v>444</v>
      </c>
      <c r="C317" s="121">
        <v>307</v>
      </c>
      <c r="D317" s="121">
        <v>33091</v>
      </c>
      <c r="E317" s="51">
        <v>927.7</v>
      </c>
      <c r="Q317" s="50"/>
      <c r="R317" s="50"/>
      <c r="S317" s="50"/>
    </row>
    <row r="318" spans="1:19" x14ac:dyDescent="0.25">
      <c r="A318" s="18" t="s">
        <v>309</v>
      </c>
      <c r="B318" s="18" t="s">
        <v>442</v>
      </c>
      <c r="C318" s="122">
        <f>SUM(C313:C317)</f>
        <v>449</v>
      </c>
      <c r="D318" s="122">
        <f>SUM(D313:D317)</f>
        <v>44259</v>
      </c>
      <c r="E318" s="123">
        <f>C318/D318*100000</f>
        <v>1014.4829300255315</v>
      </c>
      <c r="Q318" s="50"/>
      <c r="R318" s="50"/>
      <c r="S318" s="50"/>
    </row>
    <row r="319" spans="1:19" x14ac:dyDescent="0.25">
      <c r="A319" s="2" t="s">
        <v>228</v>
      </c>
      <c r="B319" s="2" t="s">
        <v>655</v>
      </c>
      <c r="C319" s="121">
        <v>17</v>
      </c>
      <c r="D319" s="121">
        <v>5379</v>
      </c>
      <c r="E319" s="51">
        <v>316</v>
      </c>
      <c r="Q319" s="50"/>
      <c r="R319" s="50"/>
      <c r="S319" s="50"/>
    </row>
    <row r="320" spans="1:19" x14ac:dyDescent="0.25">
      <c r="A320" s="2"/>
      <c r="B320" s="2" t="s">
        <v>656</v>
      </c>
      <c r="C320" s="121">
        <v>87</v>
      </c>
      <c r="D320" s="121">
        <v>12515</v>
      </c>
      <c r="E320" s="51">
        <v>695.2</v>
      </c>
      <c r="Q320" s="50"/>
      <c r="R320" s="50"/>
      <c r="S320" s="50"/>
    </row>
    <row r="321" spans="1:19" x14ac:dyDescent="0.25">
      <c r="A321" s="2"/>
      <c r="B321" s="2" t="s">
        <v>657</v>
      </c>
      <c r="C321" s="121">
        <v>247</v>
      </c>
      <c r="D321" s="121">
        <v>27037</v>
      </c>
      <c r="E321" s="51">
        <v>913.6</v>
      </c>
      <c r="Q321" s="50"/>
      <c r="R321" s="50"/>
      <c r="S321" s="50"/>
    </row>
    <row r="322" spans="1:19" x14ac:dyDescent="0.25">
      <c r="A322" s="2"/>
      <c r="B322" s="2" t="s">
        <v>658</v>
      </c>
      <c r="C322" s="121">
        <v>8</v>
      </c>
      <c r="D322" s="121">
        <v>2987</v>
      </c>
      <c r="E322" s="51">
        <v>267.8</v>
      </c>
      <c r="Q322" s="50"/>
      <c r="R322" s="50"/>
      <c r="S322" s="50"/>
    </row>
    <row r="323" spans="1:19" x14ac:dyDescent="0.25">
      <c r="A323" s="2"/>
      <c r="B323" s="2" t="s">
        <v>444</v>
      </c>
      <c r="C323" s="121">
        <v>174</v>
      </c>
      <c r="D323" s="121">
        <v>23022</v>
      </c>
      <c r="E323" s="51">
        <v>755.8</v>
      </c>
      <c r="Q323" s="50"/>
      <c r="R323" s="50"/>
      <c r="S323" s="50"/>
    </row>
    <row r="324" spans="1:19" x14ac:dyDescent="0.25">
      <c r="A324" s="18" t="s">
        <v>308</v>
      </c>
      <c r="B324" s="18" t="s">
        <v>442</v>
      </c>
      <c r="C324" s="122">
        <f>SUM(C319:C323)</f>
        <v>533</v>
      </c>
      <c r="D324" s="122">
        <f>SUM(D319:D323)</f>
        <v>70940</v>
      </c>
      <c r="E324" s="123">
        <f>C324/D324*100000</f>
        <v>751.33915985339729</v>
      </c>
      <c r="Q324" s="50"/>
      <c r="R324" s="50"/>
      <c r="S324" s="50"/>
    </row>
    <row r="325" spans="1:19" x14ac:dyDescent="0.25">
      <c r="A325" s="2" t="s">
        <v>227</v>
      </c>
      <c r="B325" s="2" t="s">
        <v>659</v>
      </c>
      <c r="C325" s="121">
        <v>59</v>
      </c>
      <c r="D325" s="121">
        <v>2504</v>
      </c>
      <c r="E325" s="51">
        <v>2356.1999999999998</v>
      </c>
      <c r="Q325" s="50"/>
      <c r="R325" s="50"/>
      <c r="S325" s="50"/>
    </row>
    <row r="326" spans="1:19" x14ac:dyDescent="0.25">
      <c r="A326" s="2"/>
      <c r="B326" s="2" t="s">
        <v>444</v>
      </c>
      <c r="C326" s="121">
        <v>146</v>
      </c>
      <c r="D326" s="121">
        <v>11629</v>
      </c>
      <c r="E326" s="51">
        <v>1255.5</v>
      </c>
      <c r="Q326" s="50"/>
      <c r="R326" s="50"/>
      <c r="S326" s="50"/>
    </row>
    <row r="327" spans="1:19" x14ac:dyDescent="0.25">
      <c r="A327" s="18" t="s">
        <v>307</v>
      </c>
      <c r="B327" s="18" t="s">
        <v>442</v>
      </c>
      <c r="C327" s="122">
        <f>SUM(C325:C326)</f>
        <v>205</v>
      </c>
      <c r="D327" s="122">
        <f>SUM(D325:D326)</f>
        <v>14133</v>
      </c>
      <c r="E327" s="123">
        <f>C327/D327*100000</f>
        <v>1450.5059081582112</v>
      </c>
      <c r="Q327" s="50"/>
      <c r="R327" s="50"/>
      <c r="S327" s="50"/>
    </row>
    <row r="328" spans="1:19" x14ac:dyDescent="0.25">
      <c r="A328" s="2" t="s">
        <v>226</v>
      </c>
      <c r="B328" s="2" t="s">
        <v>660</v>
      </c>
      <c r="C328" s="121">
        <v>115</v>
      </c>
      <c r="D328" s="121">
        <v>10603</v>
      </c>
      <c r="E328" s="51">
        <v>1084.5999999999999</v>
      </c>
      <c r="Q328" s="50"/>
      <c r="R328" s="50"/>
      <c r="S328" s="50"/>
    </row>
    <row r="329" spans="1:19" x14ac:dyDescent="0.25">
      <c r="A329" s="2"/>
      <c r="B329" s="2" t="s">
        <v>661</v>
      </c>
      <c r="C329" s="121">
        <v>48</v>
      </c>
      <c r="D329" s="121">
        <v>6462</v>
      </c>
      <c r="E329" s="51">
        <v>742.8</v>
      </c>
      <c r="Q329" s="50"/>
      <c r="R329" s="50"/>
      <c r="S329" s="50"/>
    </row>
    <row r="330" spans="1:19" x14ac:dyDescent="0.25">
      <c r="A330" s="2"/>
      <c r="B330" s="2" t="s">
        <v>662</v>
      </c>
      <c r="C330" s="121">
        <v>205</v>
      </c>
      <c r="D330" s="121">
        <v>24918</v>
      </c>
      <c r="E330" s="51">
        <v>822.7</v>
      </c>
      <c r="Q330" s="50"/>
      <c r="R330" s="50"/>
      <c r="S330" s="50"/>
    </row>
    <row r="331" spans="1:19" x14ac:dyDescent="0.25">
      <c r="A331" s="2"/>
      <c r="B331" s="2" t="s">
        <v>663</v>
      </c>
      <c r="C331" s="121">
        <v>51</v>
      </c>
      <c r="D331" s="121">
        <v>4065</v>
      </c>
      <c r="E331" s="51">
        <v>1254.5999999999999</v>
      </c>
      <c r="Q331" s="50"/>
      <c r="R331" s="50"/>
      <c r="S331" s="50"/>
    </row>
    <row r="332" spans="1:19" x14ac:dyDescent="0.25">
      <c r="A332" s="2"/>
      <c r="B332" s="2" t="s">
        <v>664</v>
      </c>
      <c r="C332" s="121">
        <v>278</v>
      </c>
      <c r="D332" s="121">
        <v>26374</v>
      </c>
      <c r="E332" s="51">
        <v>1054.0999999999999</v>
      </c>
      <c r="Q332" s="50"/>
      <c r="R332" s="50"/>
      <c r="S332" s="50"/>
    </row>
    <row r="333" spans="1:19" x14ac:dyDescent="0.25">
      <c r="A333" s="2"/>
      <c r="B333" s="2" t="s">
        <v>665</v>
      </c>
      <c r="C333" s="121">
        <v>39</v>
      </c>
      <c r="D333" s="121">
        <v>7958</v>
      </c>
      <c r="E333" s="51">
        <v>490.1</v>
      </c>
      <c r="Q333" s="50"/>
      <c r="R333" s="50"/>
      <c r="S333" s="50"/>
    </row>
    <row r="334" spans="1:19" x14ac:dyDescent="0.25">
      <c r="A334" s="2"/>
      <c r="B334" s="2" t="s">
        <v>666</v>
      </c>
      <c r="C334" s="121">
        <v>727</v>
      </c>
      <c r="D334" s="121">
        <v>78336</v>
      </c>
      <c r="E334" s="51">
        <v>928.1</v>
      </c>
      <c r="Q334" s="50"/>
      <c r="R334" s="50"/>
      <c r="S334" s="50"/>
    </row>
    <row r="335" spans="1:19" x14ac:dyDescent="0.25">
      <c r="A335" s="2"/>
      <c r="B335" s="2" t="s">
        <v>667</v>
      </c>
      <c r="C335" s="121">
        <v>13</v>
      </c>
      <c r="D335" s="121">
        <v>3924</v>
      </c>
      <c r="E335" s="51">
        <v>331.3</v>
      </c>
      <c r="Q335" s="50"/>
      <c r="R335" s="50"/>
      <c r="S335" s="50"/>
    </row>
    <row r="336" spans="1:19" x14ac:dyDescent="0.25">
      <c r="A336" s="2"/>
      <c r="B336" s="2" t="s">
        <v>668</v>
      </c>
      <c r="C336" s="121">
        <v>7</v>
      </c>
      <c r="D336" s="121">
        <v>3726</v>
      </c>
      <c r="E336" s="51">
        <v>187.9</v>
      </c>
      <c r="Q336" s="50"/>
      <c r="R336" s="50"/>
      <c r="S336" s="50"/>
    </row>
    <row r="337" spans="1:19" x14ac:dyDescent="0.25">
      <c r="A337" s="2"/>
      <c r="B337" s="2" t="s">
        <v>669</v>
      </c>
      <c r="C337" s="121">
        <v>55</v>
      </c>
      <c r="D337" s="121">
        <v>6973</v>
      </c>
      <c r="E337" s="51">
        <v>788.8</v>
      </c>
      <c r="Q337" s="50"/>
      <c r="R337" s="50"/>
      <c r="S337" s="50"/>
    </row>
    <row r="338" spans="1:19" x14ac:dyDescent="0.25">
      <c r="A338" s="2"/>
      <c r="B338" s="2" t="s">
        <v>670</v>
      </c>
      <c r="C338" s="121">
        <v>89</v>
      </c>
      <c r="D338" s="121">
        <v>4895</v>
      </c>
      <c r="E338" s="51">
        <v>1818.2</v>
      </c>
      <c r="Q338" s="50"/>
      <c r="R338" s="50"/>
      <c r="S338" s="50"/>
    </row>
    <row r="339" spans="1:19" x14ac:dyDescent="0.25">
      <c r="A339" s="2"/>
      <c r="B339" s="2" t="s">
        <v>671</v>
      </c>
      <c r="C339" s="121">
        <v>52</v>
      </c>
      <c r="D339" s="121">
        <v>6350</v>
      </c>
      <c r="E339" s="51">
        <v>818.9</v>
      </c>
      <c r="Q339" s="50"/>
      <c r="R339" s="50"/>
      <c r="S339" s="50"/>
    </row>
    <row r="340" spans="1:19" x14ac:dyDescent="0.25">
      <c r="A340" s="2"/>
      <c r="B340" s="2" t="s">
        <v>672</v>
      </c>
      <c r="C340" s="121">
        <v>69</v>
      </c>
      <c r="D340" s="121">
        <v>5372</v>
      </c>
      <c r="E340" s="51">
        <v>1284.4000000000001</v>
      </c>
      <c r="Q340" s="50"/>
      <c r="R340" s="50"/>
      <c r="S340" s="50"/>
    </row>
    <row r="341" spans="1:19" x14ac:dyDescent="0.25">
      <c r="A341" s="2"/>
      <c r="B341" s="2" t="s">
        <v>673</v>
      </c>
      <c r="C341" s="121">
        <v>14</v>
      </c>
      <c r="D341" s="121">
        <v>3092</v>
      </c>
      <c r="E341" s="51">
        <v>452.8</v>
      </c>
      <c r="Q341" s="50"/>
      <c r="R341" s="50"/>
      <c r="S341" s="50"/>
    </row>
    <row r="342" spans="1:19" x14ac:dyDescent="0.25">
      <c r="A342" s="2"/>
      <c r="B342" s="2" t="s">
        <v>444</v>
      </c>
      <c r="C342" s="121">
        <v>33</v>
      </c>
      <c r="D342" s="121">
        <v>2436</v>
      </c>
      <c r="E342" s="51">
        <v>1354.7</v>
      </c>
      <c r="Q342" s="50"/>
      <c r="R342" s="50"/>
      <c r="S342" s="50"/>
    </row>
    <row r="343" spans="1:19" x14ac:dyDescent="0.25">
      <c r="A343" s="18" t="s">
        <v>306</v>
      </c>
      <c r="B343" s="18" t="s">
        <v>442</v>
      </c>
      <c r="C343" s="122">
        <f>SUM(C328:C342)</f>
        <v>1795</v>
      </c>
      <c r="D343" s="122">
        <f>SUM(D328:D342)</f>
        <v>195484</v>
      </c>
      <c r="E343" s="123">
        <f>C343/D343*100000</f>
        <v>918.23371733748024</v>
      </c>
      <c r="Q343" s="50"/>
      <c r="R343" s="50"/>
      <c r="S343" s="50"/>
    </row>
    <row r="344" spans="1:19" x14ac:dyDescent="0.25">
      <c r="A344" s="2" t="s">
        <v>225</v>
      </c>
      <c r="B344" s="2" t="s">
        <v>674</v>
      </c>
      <c r="C344" s="121">
        <v>77</v>
      </c>
      <c r="D344" s="121">
        <v>5186</v>
      </c>
      <c r="E344" s="51">
        <v>1484.8</v>
      </c>
      <c r="Q344" s="50"/>
      <c r="R344" s="50"/>
      <c r="S344" s="50"/>
    </row>
    <row r="345" spans="1:19" x14ac:dyDescent="0.25">
      <c r="A345" s="2"/>
      <c r="B345" s="2" t="s">
        <v>444</v>
      </c>
      <c r="C345" s="121">
        <v>111</v>
      </c>
      <c r="D345" s="121">
        <v>12808</v>
      </c>
      <c r="E345" s="51">
        <v>866.6</v>
      </c>
      <c r="Q345" s="50"/>
      <c r="R345" s="50"/>
      <c r="S345" s="50"/>
    </row>
    <row r="346" spans="1:19" x14ac:dyDescent="0.25">
      <c r="A346" s="18" t="s">
        <v>305</v>
      </c>
      <c r="B346" s="18" t="s">
        <v>442</v>
      </c>
      <c r="C346" s="122">
        <f>SUM(C344:C345)</f>
        <v>188</v>
      </c>
      <c r="D346" s="122">
        <f>SUM(D344:D345)</f>
        <v>17994</v>
      </c>
      <c r="E346" s="123">
        <f>C346/D346*100000</f>
        <v>1044.7927086806715</v>
      </c>
      <c r="Q346" s="50"/>
      <c r="R346" s="50"/>
      <c r="S346" s="50"/>
    </row>
    <row r="347" spans="1:19" x14ac:dyDescent="0.25">
      <c r="A347" s="2" t="s">
        <v>224</v>
      </c>
      <c r="B347" s="2" t="s">
        <v>675</v>
      </c>
      <c r="C347" s="121">
        <v>402</v>
      </c>
      <c r="D347" s="121">
        <v>36792</v>
      </c>
      <c r="E347" s="51">
        <v>1092.5999999999999</v>
      </c>
      <c r="Q347" s="50"/>
      <c r="R347" s="50"/>
      <c r="S347" s="50"/>
    </row>
    <row r="348" spans="1:19" x14ac:dyDescent="0.25">
      <c r="A348" s="2"/>
      <c r="B348" s="2" t="s">
        <v>676</v>
      </c>
      <c r="C348" s="121">
        <v>71</v>
      </c>
      <c r="D348" s="121">
        <v>7625</v>
      </c>
      <c r="E348" s="51">
        <v>931.1</v>
      </c>
      <c r="Q348" s="50"/>
      <c r="R348" s="50"/>
      <c r="S348" s="50"/>
    </row>
    <row r="349" spans="1:19" x14ac:dyDescent="0.25">
      <c r="A349" s="2"/>
      <c r="B349" s="2" t="s">
        <v>677</v>
      </c>
      <c r="C349" s="121">
        <v>62</v>
      </c>
      <c r="D349" s="121">
        <v>5401</v>
      </c>
      <c r="E349" s="51">
        <v>1147.9000000000001</v>
      </c>
      <c r="Q349" s="50"/>
      <c r="R349" s="50"/>
      <c r="S349" s="50"/>
    </row>
    <row r="350" spans="1:19" x14ac:dyDescent="0.25">
      <c r="A350" s="2"/>
      <c r="B350" s="2" t="s">
        <v>678</v>
      </c>
      <c r="C350" s="121">
        <v>54</v>
      </c>
      <c r="D350" s="121">
        <v>5135</v>
      </c>
      <c r="E350" s="51">
        <v>1051.5999999999999</v>
      </c>
      <c r="Q350" s="50"/>
      <c r="R350" s="50"/>
      <c r="S350" s="50"/>
    </row>
    <row r="351" spans="1:19" x14ac:dyDescent="0.25">
      <c r="A351" s="2"/>
      <c r="B351" s="2" t="s">
        <v>679</v>
      </c>
      <c r="C351" s="121">
        <v>15</v>
      </c>
      <c r="D351" s="121">
        <v>3269</v>
      </c>
      <c r="E351" s="51">
        <v>458.9</v>
      </c>
      <c r="Q351" s="50"/>
      <c r="R351" s="50"/>
      <c r="S351" s="50"/>
    </row>
    <row r="352" spans="1:19" x14ac:dyDescent="0.25">
      <c r="A352" s="2"/>
      <c r="B352" s="2" t="s">
        <v>680</v>
      </c>
      <c r="C352" s="121">
        <v>15</v>
      </c>
      <c r="D352" s="121">
        <v>2573</v>
      </c>
      <c r="E352" s="51">
        <v>583</v>
      </c>
      <c r="Q352" s="50"/>
      <c r="R352" s="50"/>
      <c r="S352" s="50"/>
    </row>
    <row r="353" spans="1:19" x14ac:dyDescent="0.25">
      <c r="A353" s="2"/>
      <c r="B353" s="2" t="s">
        <v>681</v>
      </c>
      <c r="C353" s="121">
        <v>591</v>
      </c>
      <c r="D353" s="121">
        <v>63510</v>
      </c>
      <c r="E353" s="51">
        <v>930.6</v>
      </c>
      <c r="Q353" s="50"/>
      <c r="R353" s="50"/>
      <c r="S353" s="50"/>
    </row>
    <row r="354" spans="1:19" x14ac:dyDescent="0.25">
      <c r="A354" s="2"/>
      <c r="B354" s="2" t="s">
        <v>682</v>
      </c>
      <c r="C354" s="121">
        <v>18</v>
      </c>
      <c r="D354" s="121">
        <v>3444</v>
      </c>
      <c r="E354" s="51">
        <v>522.6</v>
      </c>
      <c r="Q354" s="50"/>
      <c r="R354" s="50"/>
      <c r="S354" s="50"/>
    </row>
    <row r="355" spans="1:19" x14ac:dyDescent="0.25">
      <c r="A355" s="2"/>
      <c r="B355" s="2" t="s">
        <v>683</v>
      </c>
      <c r="C355" s="121">
        <v>51</v>
      </c>
      <c r="D355" s="121">
        <v>5538</v>
      </c>
      <c r="E355" s="51">
        <v>920.9</v>
      </c>
      <c r="Q355" s="50"/>
      <c r="R355" s="50"/>
      <c r="S355" s="50"/>
    </row>
    <row r="356" spans="1:19" x14ac:dyDescent="0.25">
      <c r="A356" s="2"/>
      <c r="B356" s="2" t="s">
        <v>684</v>
      </c>
      <c r="C356" s="121">
        <v>16</v>
      </c>
      <c r="D356" s="121">
        <v>2937</v>
      </c>
      <c r="E356" s="51">
        <v>544.79999999999995</v>
      </c>
      <c r="Q356" s="50"/>
      <c r="R356" s="50"/>
      <c r="S356" s="50"/>
    </row>
    <row r="357" spans="1:19" x14ac:dyDescent="0.25">
      <c r="A357" s="2"/>
      <c r="B357" s="2" t="s">
        <v>685</v>
      </c>
      <c r="C357" s="121">
        <v>20</v>
      </c>
      <c r="D357" s="121">
        <v>3183</v>
      </c>
      <c r="E357" s="51">
        <v>628.29999999999995</v>
      </c>
      <c r="Q357" s="50"/>
      <c r="R357" s="50"/>
      <c r="S357" s="50"/>
    </row>
    <row r="358" spans="1:19" x14ac:dyDescent="0.25">
      <c r="A358" s="2"/>
      <c r="B358" s="2" t="s">
        <v>444</v>
      </c>
      <c r="C358" s="121">
        <v>177</v>
      </c>
      <c r="D358" s="121">
        <v>20652</v>
      </c>
      <c r="E358" s="51">
        <v>857.1</v>
      </c>
      <c r="Q358" s="50"/>
      <c r="R358" s="50"/>
      <c r="S358" s="50"/>
    </row>
    <row r="359" spans="1:19" x14ac:dyDescent="0.25">
      <c r="A359" s="18" t="s">
        <v>304</v>
      </c>
      <c r="B359" s="18" t="s">
        <v>442</v>
      </c>
      <c r="C359" s="122">
        <f>SUM(C347:C358)</f>
        <v>1492</v>
      </c>
      <c r="D359" s="122">
        <f>SUM(D347:D358)</f>
        <v>160059</v>
      </c>
      <c r="E359" s="123">
        <f>C359/D359*100000</f>
        <v>932.15626737640503</v>
      </c>
      <c r="Q359" s="50"/>
      <c r="R359" s="50"/>
      <c r="S359" s="50"/>
    </row>
    <row r="360" spans="1:19" x14ac:dyDescent="0.25">
      <c r="A360" s="2" t="s">
        <v>223</v>
      </c>
      <c r="B360" s="2" t="s">
        <v>686</v>
      </c>
      <c r="C360" s="121">
        <v>77</v>
      </c>
      <c r="D360" s="121">
        <v>3367</v>
      </c>
      <c r="E360" s="51">
        <v>2286.9</v>
      </c>
      <c r="Q360" s="50"/>
      <c r="R360" s="50"/>
      <c r="S360" s="50"/>
    </row>
    <row r="361" spans="1:19" x14ac:dyDescent="0.25">
      <c r="A361" s="2"/>
      <c r="B361" s="2" t="s">
        <v>444</v>
      </c>
      <c r="C361" s="121">
        <v>124</v>
      </c>
      <c r="D361" s="121">
        <v>11418</v>
      </c>
      <c r="E361" s="51">
        <v>1086</v>
      </c>
      <c r="Q361" s="50"/>
      <c r="R361" s="50"/>
      <c r="S361" s="50"/>
    </row>
    <row r="362" spans="1:19" x14ac:dyDescent="0.25">
      <c r="A362" s="18" t="s">
        <v>303</v>
      </c>
      <c r="B362" s="18" t="s">
        <v>442</v>
      </c>
      <c r="C362" s="122">
        <f>SUM(C360:C361)</f>
        <v>201</v>
      </c>
      <c r="D362" s="122">
        <f>SUM(D360:D361)</f>
        <v>14785</v>
      </c>
      <c r="E362" s="123">
        <f>C362/D362*100000</f>
        <v>1359.48596550558</v>
      </c>
      <c r="Q362" s="50"/>
      <c r="R362" s="50"/>
      <c r="S362" s="50"/>
    </row>
    <row r="363" spans="1:19" x14ac:dyDescent="0.25">
      <c r="A363" s="2" t="s">
        <v>221</v>
      </c>
      <c r="B363" s="2" t="s">
        <v>687</v>
      </c>
      <c r="C363" s="121">
        <v>152</v>
      </c>
      <c r="D363" s="121">
        <v>12023</v>
      </c>
      <c r="E363" s="51">
        <v>1264.2</v>
      </c>
      <c r="Q363" s="50"/>
      <c r="R363" s="50"/>
      <c r="S363" s="50"/>
    </row>
    <row r="364" spans="1:19" x14ac:dyDescent="0.25">
      <c r="A364" s="2"/>
      <c r="B364" s="2" t="s">
        <v>688</v>
      </c>
      <c r="C364" s="121">
        <v>18</v>
      </c>
      <c r="D364" s="121">
        <v>2926</v>
      </c>
      <c r="E364" s="51">
        <v>615.20000000000005</v>
      </c>
      <c r="Q364" s="50"/>
      <c r="R364" s="50"/>
      <c r="S364" s="50"/>
    </row>
    <row r="365" spans="1:19" x14ac:dyDescent="0.25">
      <c r="A365" s="2"/>
      <c r="B365" s="2" t="s">
        <v>689</v>
      </c>
      <c r="C365" s="121">
        <v>25</v>
      </c>
      <c r="D365" s="121">
        <v>4037</v>
      </c>
      <c r="E365" s="51">
        <v>619.29999999999995</v>
      </c>
      <c r="Q365" s="50"/>
      <c r="R365" s="50"/>
      <c r="S365" s="50"/>
    </row>
    <row r="366" spans="1:19" x14ac:dyDescent="0.25">
      <c r="A366" s="2"/>
      <c r="B366" s="2" t="s">
        <v>690</v>
      </c>
      <c r="C366" s="121">
        <v>155</v>
      </c>
      <c r="D366" s="121">
        <v>9327</v>
      </c>
      <c r="E366" s="51">
        <v>1661.8</v>
      </c>
      <c r="Q366" s="50"/>
      <c r="R366" s="50"/>
      <c r="S366" s="50"/>
    </row>
    <row r="367" spans="1:19" x14ac:dyDescent="0.25">
      <c r="A367" s="2"/>
      <c r="B367" s="2" t="s">
        <v>691</v>
      </c>
      <c r="C367" s="121">
        <v>64</v>
      </c>
      <c r="D367" s="121">
        <v>3432</v>
      </c>
      <c r="E367" s="51">
        <v>1864.8</v>
      </c>
      <c r="Q367" s="50"/>
      <c r="R367" s="50"/>
      <c r="S367" s="50"/>
    </row>
    <row r="368" spans="1:19" x14ac:dyDescent="0.25">
      <c r="A368" s="2"/>
      <c r="B368" s="2" t="s">
        <v>444</v>
      </c>
      <c r="C368" s="121">
        <v>239</v>
      </c>
      <c r="D368" s="121">
        <v>30462</v>
      </c>
      <c r="E368" s="51">
        <v>784.6</v>
      </c>
      <c r="Q368" s="50"/>
      <c r="R368" s="50"/>
      <c r="S368" s="50"/>
    </row>
    <row r="369" spans="1:19" x14ac:dyDescent="0.25">
      <c r="A369" s="18" t="s">
        <v>302</v>
      </c>
      <c r="B369" s="18" t="s">
        <v>442</v>
      </c>
      <c r="C369" s="122">
        <f>SUM(C363:C368)</f>
        <v>653</v>
      </c>
      <c r="D369" s="122">
        <f>SUM(D363:D368)</f>
        <v>62207</v>
      </c>
      <c r="E369" s="123">
        <f>C369/D369*100000</f>
        <v>1049.7210924815536</v>
      </c>
      <c r="Q369" s="50"/>
      <c r="R369" s="50"/>
      <c r="S369" s="50"/>
    </row>
    <row r="370" spans="1:19" x14ac:dyDescent="0.25">
      <c r="A370" s="2" t="s">
        <v>220</v>
      </c>
      <c r="B370" s="2" t="s">
        <v>692</v>
      </c>
      <c r="C370" s="121">
        <v>52</v>
      </c>
      <c r="D370" s="121">
        <v>3571</v>
      </c>
      <c r="E370" s="51">
        <v>1456.2</v>
      </c>
      <c r="Q370" s="50"/>
      <c r="R370" s="50"/>
      <c r="S370" s="50"/>
    </row>
    <row r="371" spans="1:19" x14ac:dyDescent="0.25">
      <c r="A371" s="2"/>
      <c r="B371" s="2" t="s">
        <v>444</v>
      </c>
      <c r="C371" s="121">
        <v>165</v>
      </c>
      <c r="D371" s="121">
        <v>13156</v>
      </c>
      <c r="E371" s="51">
        <v>1254.2</v>
      </c>
      <c r="Q371" s="50"/>
      <c r="R371" s="50"/>
      <c r="S371" s="50"/>
    </row>
    <row r="372" spans="1:19" x14ac:dyDescent="0.25">
      <c r="A372" s="18" t="s">
        <v>301</v>
      </c>
      <c r="B372" s="18" t="s">
        <v>442</v>
      </c>
      <c r="C372" s="122">
        <f>SUM(C370:C371)</f>
        <v>217</v>
      </c>
      <c r="D372" s="122">
        <f>SUM(D370:D371)</f>
        <v>16727</v>
      </c>
      <c r="E372" s="123">
        <f>C372/D372*100000</f>
        <v>1297.3037603873977</v>
      </c>
      <c r="Q372" s="50"/>
      <c r="R372" s="50"/>
      <c r="S372" s="50"/>
    </row>
    <row r="373" spans="1:19" x14ac:dyDescent="0.25">
      <c r="A373" s="2" t="s">
        <v>219</v>
      </c>
      <c r="B373" s="2" t="s">
        <v>693</v>
      </c>
      <c r="C373" s="121">
        <v>138</v>
      </c>
      <c r="D373" s="121">
        <v>9253</v>
      </c>
      <c r="E373" s="51">
        <v>1491.4</v>
      </c>
      <c r="Q373" s="50"/>
      <c r="R373" s="50"/>
      <c r="S373" s="50"/>
    </row>
    <row r="374" spans="1:19" x14ac:dyDescent="0.25">
      <c r="A374" s="2"/>
      <c r="B374" s="2" t="s">
        <v>694</v>
      </c>
      <c r="C374" s="121">
        <v>26</v>
      </c>
      <c r="D374" s="121">
        <v>3203</v>
      </c>
      <c r="E374" s="51">
        <v>811.7</v>
      </c>
      <c r="Q374" s="50"/>
      <c r="R374" s="50"/>
      <c r="S374" s="50"/>
    </row>
    <row r="375" spans="1:19" x14ac:dyDescent="0.25">
      <c r="A375" s="2"/>
      <c r="B375" s="2" t="s">
        <v>444</v>
      </c>
      <c r="C375" s="121">
        <v>277</v>
      </c>
      <c r="D375" s="121">
        <v>29393</v>
      </c>
      <c r="E375" s="51">
        <v>942.4</v>
      </c>
      <c r="Q375" s="50"/>
      <c r="R375" s="50"/>
      <c r="S375" s="50"/>
    </row>
    <row r="376" spans="1:19" x14ac:dyDescent="0.25">
      <c r="A376" s="18" t="s">
        <v>300</v>
      </c>
      <c r="B376" s="18" t="s">
        <v>442</v>
      </c>
      <c r="C376" s="122">
        <f>SUM(C373:C375)</f>
        <v>441</v>
      </c>
      <c r="D376" s="122">
        <f>SUM(D373:D375)</f>
        <v>41849</v>
      </c>
      <c r="E376" s="123">
        <f>C376/D376*100000</f>
        <v>1053.7886209945279</v>
      </c>
      <c r="Q376" s="50"/>
      <c r="R376" s="50"/>
      <c r="S376" s="50"/>
    </row>
    <row r="377" spans="1:19" x14ac:dyDescent="0.25">
      <c r="A377" s="2" t="s">
        <v>218</v>
      </c>
      <c r="B377" s="2" t="s">
        <v>695</v>
      </c>
      <c r="C377" s="121">
        <v>4</v>
      </c>
      <c r="D377" s="121">
        <v>2555</v>
      </c>
      <c r="E377" s="51">
        <v>156.6</v>
      </c>
      <c r="Q377" s="50"/>
      <c r="R377" s="50"/>
      <c r="S377" s="50"/>
    </row>
    <row r="378" spans="1:19" x14ac:dyDescent="0.25">
      <c r="A378" s="2"/>
      <c r="B378" s="2" t="s">
        <v>696</v>
      </c>
      <c r="C378" s="121">
        <v>25</v>
      </c>
      <c r="D378" s="121">
        <v>3226</v>
      </c>
      <c r="E378" s="51">
        <v>775</v>
      </c>
      <c r="Q378" s="50"/>
      <c r="R378" s="50"/>
      <c r="S378" s="50"/>
    </row>
    <row r="379" spans="1:19" x14ac:dyDescent="0.25">
      <c r="A379" s="2"/>
      <c r="B379" s="2" t="s">
        <v>697</v>
      </c>
      <c r="C379" s="121">
        <v>15</v>
      </c>
      <c r="D379" s="121">
        <v>2985</v>
      </c>
      <c r="E379" s="51">
        <v>502.5</v>
      </c>
      <c r="Q379" s="50"/>
      <c r="R379" s="50"/>
      <c r="S379" s="50"/>
    </row>
    <row r="380" spans="1:19" x14ac:dyDescent="0.25">
      <c r="A380" s="2"/>
      <c r="B380" s="2" t="s">
        <v>698</v>
      </c>
      <c r="C380" s="121">
        <v>18</v>
      </c>
      <c r="D380" s="121">
        <v>2927</v>
      </c>
      <c r="E380" s="51">
        <v>615</v>
      </c>
      <c r="Q380" s="50"/>
      <c r="R380" s="50"/>
      <c r="S380" s="50"/>
    </row>
    <row r="381" spans="1:19" x14ac:dyDescent="0.25">
      <c r="A381" s="2"/>
      <c r="B381" s="2" t="s">
        <v>699</v>
      </c>
      <c r="C381" s="121">
        <v>133</v>
      </c>
      <c r="D381" s="121">
        <v>8458</v>
      </c>
      <c r="E381" s="51">
        <v>1572.5</v>
      </c>
      <c r="Q381" s="50"/>
      <c r="R381" s="50"/>
      <c r="S381" s="50"/>
    </row>
    <row r="382" spans="1:19" x14ac:dyDescent="0.25">
      <c r="A382" s="2"/>
      <c r="B382" s="2" t="s">
        <v>700</v>
      </c>
      <c r="C382" s="121">
        <v>44</v>
      </c>
      <c r="D382" s="121">
        <v>3196</v>
      </c>
      <c r="E382" s="51">
        <v>1376.7</v>
      </c>
      <c r="Q382" s="50"/>
      <c r="R382" s="50"/>
      <c r="S382" s="50"/>
    </row>
    <row r="383" spans="1:19" x14ac:dyDescent="0.25">
      <c r="A383" s="2"/>
      <c r="B383" s="2" t="s">
        <v>701</v>
      </c>
      <c r="C383" s="121">
        <v>510</v>
      </c>
      <c r="D383" s="121">
        <v>48806</v>
      </c>
      <c r="E383" s="51">
        <v>1045</v>
      </c>
      <c r="Q383" s="50"/>
      <c r="R383" s="50"/>
      <c r="S383" s="50"/>
    </row>
    <row r="384" spans="1:19" x14ac:dyDescent="0.25">
      <c r="A384" s="2"/>
      <c r="B384" s="2" t="s">
        <v>702</v>
      </c>
      <c r="C384" s="121">
        <v>39</v>
      </c>
      <c r="D384" s="121">
        <v>7439</v>
      </c>
      <c r="E384" s="51">
        <v>524.29999999999995</v>
      </c>
      <c r="Q384" s="50"/>
      <c r="R384" s="50"/>
      <c r="S384" s="50"/>
    </row>
    <row r="385" spans="1:19" x14ac:dyDescent="0.25">
      <c r="A385" s="2"/>
      <c r="B385" s="2" t="s">
        <v>703</v>
      </c>
      <c r="C385" s="121">
        <v>132</v>
      </c>
      <c r="D385" s="121">
        <v>7866</v>
      </c>
      <c r="E385" s="51">
        <v>1678.1</v>
      </c>
      <c r="Q385" s="50"/>
      <c r="R385" s="50"/>
      <c r="S385" s="50"/>
    </row>
    <row r="386" spans="1:19" x14ac:dyDescent="0.25">
      <c r="A386" s="2"/>
      <c r="B386" s="2" t="s">
        <v>704</v>
      </c>
      <c r="C386" s="121">
        <v>20</v>
      </c>
      <c r="D386" s="121">
        <v>3358</v>
      </c>
      <c r="E386" s="51">
        <v>595.6</v>
      </c>
      <c r="Q386" s="50"/>
      <c r="R386" s="50"/>
      <c r="S386" s="50"/>
    </row>
    <row r="387" spans="1:19" x14ac:dyDescent="0.25">
      <c r="A387" s="2"/>
      <c r="B387" s="2" t="s">
        <v>444</v>
      </c>
      <c r="C387" s="121">
        <v>187</v>
      </c>
      <c r="D387" s="121">
        <v>24489</v>
      </c>
      <c r="E387" s="51">
        <v>763.6</v>
      </c>
      <c r="Q387" s="50"/>
      <c r="R387" s="50"/>
      <c r="S387" s="50"/>
    </row>
    <row r="388" spans="1:19" x14ac:dyDescent="0.25">
      <c r="A388" s="18" t="s">
        <v>299</v>
      </c>
      <c r="B388" s="18" t="s">
        <v>442</v>
      </c>
      <c r="C388" s="122">
        <f>SUM(C377:C387)</f>
        <v>1127</v>
      </c>
      <c r="D388" s="122">
        <f>SUM(D377:D387)</f>
        <v>115305</v>
      </c>
      <c r="E388" s="123">
        <f>C388/D388*100000</f>
        <v>977.40774467716051</v>
      </c>
      <c r="Q388" s="50"/>
      <c r="R388" s="50"/>
      <c r="S388" s="50"/>
    </row>
    <row r="389" spans="1:19" x14ac:dyDescent="0.25">
      <c r="A389" s="2" t="s">
        <v>298</v>
      </c>
      <c r="B389" s="2" t="s">
        <v>705</v>
      </c>
      <c r="C389" s="121">
        <v>37</v>
      </c>
      <c r="D389" s="121">
        <v>3964</v>
      </c>
      <c r="E389" s="51">
        <v>933.4</v>
      </c>
      <c r="Q389" s="50"/>
      <c r="R389" s="50"/>
      <c r="S389" s="50"/>
    </row>
    <row r="390" spans="1:19" x14ac:dyDescent="0.25">
      <c r="A390" s="2"/>
      <c r="B390" s="2" t="s">
        <v>706</v>
      </c>
      <c r="C390" s="121">
        <v>137</v>
      </c>
      <c r="D390" s="121">
        <v>13400</v>
      </c>
      <c r="E390" s="51">
        <v>1022.4</v>
      </c>
      <c r="Q390" s="50"/>
      <c r="R390" s="50"/>
      <c r="S390" s="50"/>
    </row>
    <row r="391" spans="1:19" x14ac:dyDescent="0.25">
      <c r="A391" s="2"/>
      <c r="B391" s="2" t="s">
        <v>707</v>
      </c>
      <c r="C391" s="121">
        <v>17</v>
      </c>
      <c r="D391" s="121">
        <v>8571</v>
      </c>
      <c r="E391" s="51">
        <v>198.3</v>
      </c>
      <c r="Q391" s="50"/>
      <c r="R391" s="50"/>
      <c r="S391" s="50"/>
    </row>
    <row r="392" spans="1:19" x14ac:dyDescent="0.25">
      <c r="A392" s="2"/>
      <c r="B392" s="2" t="s">
        <v>708</v>
      </c>
      <c r="C392" s="121">
        <v>103</v>
      </c>
      <c r="D392" s="121">
        <v>8715</v>
      </c>
      <c r="E392" s="51">
        <v>1181.9000000000001</v>
      </c>
      <c r="Q392" s="50"/>
      <c r="R392" s="50"/>
      <c r="S392" s="50"/>
    </row>
    <row r="393" spans="1:19" x14ac:dyDescent="0.25">
      <c r="A393" s="2"/>
      <c r="B393" s="2" t="s">
        <v>709</v>
      </c>
      <c r="C393" s="121">
        <v>11</v>
      </c>
      <c r="D393" s="121">
        <v>3765</v>
      </c>
      <c r="E393" s="51">
        <v>292.2</v>
      </c>
      <c r="Q393" s="50"/>
      <c r="R393" s="50"/>
      <c r="S393" s="50"/>
    </row>
    <row r="394" spans="1:19" x14ac:dyDescent="0.25">
      <c r="A394" s="2"/>
      <c r="B394" s="2" t="s">
        <v>710</v>
      </c>
      <c r="C394" s="121">
        <v>2</v>
      </c>
      <c r="D394" s="121">
        <v>3397</v>
      </c>
      <c r="E394" s="51">
        <v>58.9</v>
      </c>
      <c r="Q394" s="50"/>
      <c r="R394" s="50"/>
      <c r="S394" s="50"/>
    </row>
    <row r="395" spans="1:19" x14ac:dyDescent="0.25">
      <c r="A395" s="2"/>
      <c r="B395" s="2" t="s">
        <v>650</v>
      </c>
      <c r="C395" s="121">
        <v>60</v>
      </c>
      <c r="D395" s="121">
        <v>3274</v>
      </c>
      <c r="E395" s="51">
        <v>1832.6</v>
      </c>
      <c r="Q395" s="50"/>
      <c r="R395" s="50"/>
      <c r="S395" s="50"/>
    </row>
    <row r="396" spans="1:19" x14ac:dyDescent="0.25">
      <c r="A396" s="2"/>
      <c r="B396" s="2" t="s">
        <v>711</v>
      </c>
      <c r="C396" s="121">
        <v>18</v>
      </c>
      <c r="D396" s="121">
        <v>4120</v>
      </c>
      <c r="E396" s="51">
        <v>436.9</v>
      </c>
      <c r="Q396" s="50"/>
      <c r="R396" s="50"/>
      <c r="S396" s="50"/>
    </row>
    <row r="397" spans="1:19" x14ac:dyDescent="0.25">
      <c r="A397" s="2"/>
      <c r="B397" s="2" t="s">
        <v>712</v>
      </c>
      <c r="C397" s="121">
        <v>8</v>
      </c>
      <c r="D397" s="121">
        <v>2654</v>
      </c>
      <c r="E397" s="51">
        <v>301.39999999999998</v>
      </c>
      <c r="Q397" s="50"/>
      <c r="R397" s="50"/>
      <c r="S397" s="50"/>
    </row>
    <row r="398" spans="1:19" x14ac:dyDescent="0.25">
      <c r="A398" s="2"/>
      <c r="B398" s="2" t="s">
        <v>713</v>
      </c>
      <c r="C398" s="121">
        <v>12</v>
      </c>
      <c r="D398" s="121">
        <v>3524</v>
      </c>
      <c r="E398" s="51">
        <v>340.5</v>
      </c>
      <c r="Q398" s="50"/>
      <c r="R398" s="50"/>
      <c r="S398" s="50"/>
    </row>
    <row r="399" spans="1:19" x14ac:dyDescent="0.25">
      <c r="A399" s="2"/>
      <c r="B399" s="2" t="s">
        <v>714</v>
      </c>
      <c r="C399" s="121">
        <v>10</v>
      </c>
      <c r="D399" s="121">
        <v>4948</v>
      </c>
      <c r="E399" s="51">
        <v>202.1</v>
      </c>
      <c r="Q399" s="50"/>
      <c r="R399" s="50"/>
      <c r="S399" s="50"/>
    </row>
    <row r="400" spans="1:19" x14ac:dyDescent="0.25">
      <c r="A400" s="2"/>
      <c r="B400" s="2" t="s">
        <v>444</v>
      </c>
      <c r="C400" s="121">
        <v>176</v>
      </c>
      <c r="D400" s="121">
        <v>21954</v>
      </c>
      <c r="E400" s="51">
        <v>801.7</v>
      </c>
      <c r="Q400" s="50"/>
      <c r="R400" s="50"/>
      <c r="S400" s="50"/>
    </row>
    <row r="401" spans="1:19" x14ac:dyDescent="0.25">
      <c r="A401" s="18" t="s">
        <v>297</v>
      </c>
      <c r="B401" s="18" t="s">
        <v>442</v>
      </c>
      <c r="C401" s="122">
        <f>SUM(C389:C400)</f>
        <v>591</v>
      </c>
      <c r="D401" s="122">
        <f>SUM(D389:D400)</f>
        <v>82286</v>
      </c>
      <c r="E401" s="123">
        <f>C401/D401*100000</f>
        <v>718.22667282405268</v>
      </c>
      <c r="Q401" s="50"/>
      <c r="R401" s="50"/>
      <c r="S401" s="50"/>
    </row>
    <row r="402" spans="1:19" x14ac:dyDescent="0.25">
      <c r="A402" s="2" t="s">
        <v>217</v>
      </c>
      <c r="B402" s="2" t="s">
        <v>715</v>
      </c>
      <c r="C402" s="121">
        <v>85</v>
      </c>
      <c r="D402" s="121">
        <v>4356</v>
      </c>
      <c r="E402" s="51">
        <v>1951.3</v>
      </c>
      <c r="Q402" s="50"/>
      <c r="R402" s="50"/>
      <c r="S402" s="50"/>
    </row>
    <row r="403" spans="1:19" x14ac:dyDescent="0.25">
      <c r="A403" s="2"/>
      <c r="B403" s="2" t="s">
        <v>716</v>
      </c>
      <c r="C403" s="121">
        <v>16</v>
      </c>
      <c r="D403" s="121">
        <v>2650</v>
      </c>
      <c r="E403" s="51">
        <v>603.79999999999995</v>
      </c>
      <c r="Q403" s="50"/>
      <c r="R403" s="50"/>
      <c r="S403" s="50"/>
    </row>
    <row r="404" spans="1:19" x14ac:dyDescent="0.25">
      <c r="A404" s="2"/>
      <c r="B404" s="2" t="s">
        <v>444</v>
      </c>
      <c r="C404" s="121">
        <v>98</v>
      </c>
      <c r="D404" s="121">
        <v>13709</v>
      </c>
      <c r="E404" s="51">
        <v>714.9</v>
      </c>
      <c r="Q404" s="50"/>
      <c r="R404" s="50"/>
      <c r="S404" s="50"/>
    </row>
    <row r="405" spans="1:19" x14ac:dyDescent="0.25">
      <c r="A405" s="18" t="s">
        <v>296</v>
      </c>
      <c r="B405" s="18" t="s">
        <v>442</v>
      </c>
      <c r="C405" s="122">
        <f>SUM(C402:C404)</f>
        <v>199</v>
      </c>
      <c r="D405" s="122">
        <f>SUM(D402:D404)</f>
        <v>20715</v>
      </c>
      <c r="E405" s="123">
        <f>C405/D405*100000</f>
        <v>960.65652908520394</v>
      </c>
      <c r="Q405" s="50"/>
      <c r="R405" s="50"/>
      <c r="S405" s="50"/>
    </row>
    <row r="406" spans="1:19" x14ac:dyDescent="0.25">
      <c r="A406" s="2" t="s">
        <v>216</v>
      </c>
      <c r="B406" s="2" t="s">
        <v>717</v>
      </c>
      <c r="C406" s="121">
        <v>19</v>
      </c>
      <c r="D406" s="121">
        <v>3021</v>
      </c>
      <c r="E406" s="51">
        <v>628.9</v>
      </c>
      <c r="Q406" s="50"/>
      <c r="R406" s="50"/>
      <c r="S406" s="50"/>
    </row>
    <row r="407" spans="1:19" x14ac:dyDescent="0.25">
      <c r="A407" s="2"/>
      <c r="B407" s="2" t="s">
        <v>444</v>
      </c>
      <c r="C407" s="121">
        <v>282</v>
      </c>
      <c r="D407" s="121">
        <v>26284</v>
      </c>
      <c r="E407" s="51">
        <v>1072.9000000000001</v>
      </c>
      <c r="Q407" s="50"/>
      <c r="R407" s="50"/>
      <c r="S407" s="50"/>
    </row>
    <row r="408" spans="1:19" x14ac:dyDescent="0.25">
      <c r="A408" s="18" t="s">
        <v>295</v>
      </c>
      <c r="B408" s="18" t="s">
        <v>442</v>
      </c>
      <c r="C408" s="122">
        <f>SUM(C406:C407)</f>
        <v>301</v>
      </c>
      <c r="D408" s="122">
        <f>SUM(D406:D407)</f>
        <v>29305</v>
      </c>
      <c r="E408" s="123">
        <f>C408/D408*100000</f>
        <v>1027.1284763692204</v>
      </c>
      <c r="Q408" s="50"/>
      <c r="R408" s="50"/>
      <c r="S408" s="50"/>
    </row>
    <row r="409" spans="1:19" x14ac:dyDescent="0.25">
      <c r="A409" s="2" t="s">
        <v>215</v>
      </c>
      <c r="B409" s="2" t="s">
        <v>718</v>
      </c>
      <c r="C409" s="121">
        <v>81</v>
      </c>
      <c r="D409" s="121">
        <v>4358</v>
      </c>
      <c r="E409" s="51">
        <v>1858.7</v>
      </c>
      <c r="Q409" s="50"/>
      <c r="R409" s="50"/>
      <c r="S409" s="50"/>
    </row>
    <row r="410" spans="1:19" x14ac:dyDescent="0.25">
      <c r="A410" s="2"/>
      <c r="B410" s="2" t="s">
        <v>444</v>
      </c>
      <c r="C410" s="121">
        <v>224</v>
      </c>
      <c r="D410" s="121">
        <v>25691</v>
      </c>
      <c r="E410" s="51">
        <v>871.9</v>
      </c>
      <c r="Q410" s="50"/>
      <c r="R410" s="50"/>
      <c r="S410" s="50"/>
    </row>
    <row r="411" spans="1:19" x14ac:dyDescent="0.25">
      <c r="A411" s="18" t="s">
        <v>294</v>
      </c>
      <c r="B411" s="18" t="s">
        <v>442</v>
      </c>
      <c r="C411" s="122">
        <f>SUM(C409:C410)</f>
        <v>305</v>
      </c>
      <c r="D411" s="122">
        <f>SUM(D409:D410)</f>
        <v>30049</v>
      </c>
      <c r="E411" s="123">
        <f>C411/D411*100000</f>
        <v>1015.0088189290824</v>
      </c>
      <c r="Q411" s="50"/>
      <c r="R411" s="50"/>
      <c r="S411" s="50"/>
    </row>
    <row r="412" spans="1:19" x14ac:dyDescent="0.25">
      <c r="A412" s="2" t="s">
        <v>214</v>
      </c>
      <c r="B412" s="2" t="s">
        <v>719</v>
      </c>
      <c r="C412" s="121">
        <v>36</v>
      </c>
      <c r="D412" s="121">
        <v>3331</v>
      </c>
      <c r="E412" s="51">
        <v>1080.8</v>
      </c>
      <c r="Q412" s="50"/>
      <c r="R412" s="50"/>
      <c r="S412" s="50"/>
    </row>
    <row r="413" spans="1:19" x14ac:dyDescent="0.25">
      <c r="A413" s="2"/>
      <c r="B413" s="2" t="s">
        <v>720</v>
      </c>
      <c r="C413" s="121">
        <v>37</v>
      </c>
      <c r="D413" s="121">
        <v>3466</v>
      </c>
      <c r="E413" s="51">
        <v>1067.5</v>
      </c>
      <c r="Q413" s="50"/>
      <c r="R413" s="50"/>
      <c r="S413" s="50"/>
    </row>
    <row r="414" spans="1:19" x14ac:dyDescent="0.25">
      <c r="A414" s="2"/>
      <c r="B414" s="2" t="s">
        <v>444</v>
      </c>
      <c r="C414" s="121">
        <v>218</v>
      </c>
      <c r="D414" s="121">
        <v>14793</v>
      </c>
      <c r="E414" s="51">
        <v>1473.7</v>
      </c>
      <c r="Q414" s="50"/>
      <c r="R414" s="50"/>
      <c r="S414" s="50"/>
    </row>
    <row r="415" spans="1:19" x14ac:dyDescent="0.25">
      <c r="A415" s="18" t="s">
        <v>293</v>
      </c>
      <c r="B415" s="18" t="s">
        <v>442</v>
      </c>
      <c r="C415" s="122">
        <f>SUM(C412:C414)</f>
        <v>291</v>
      </c>
      <c r="D415" s="122">
        <f>SUM(D412:D414)</f>
        <v>21590</v>
      </c>
      <c r="E415" s="123">
        <f>C415/D415*100000</f>
        <v>1347.8462251042149</v>
      </c>
      <c r="Q415" s="50"/>
      <c r="R415" s="50"/>
      <c r="S415" s="50"/>
    </row>
    <row r="416" spans="1:19" x14ac:dyDescent="0.25">
      <c r="A416" s="2" t="s">
        <v>213</v>
      </c>
      <c r="B416" s="2" t="s">
        <v>721</v>
      </c>
      <c r="C416" s="121">
        <v>25</v>
      </c>
      <c r="D416" s="121">
        <v>4685</v>
      </c>
      <c r="E416" s="51">
        <v>533.6</v>
      </c>
      <c r="Q416" s="50"/>
      <c r="R416" s="50"/>
      <c r="S416" s="50"/>
    </row>
    <row r="417" spans="1:19" x14ac:dyDescent="0.25">
      <c r="A417" s="2"/>
      <c r="B417" s="2" t="s">
        <v>722</v>
      </c>
      <c r="C417" s="121">
        <v>86</v>
      </c>
      <c r="D417" s="121">
        <v>8415</v>
      </c>
      <c r="E417" s="51">
        <v>1022</v>
      </c>
      <c r="Q417" s="50"/>
      <c r="R417" s="50"/>
      <c r="S417" s="50"/>
    </row>
    <row r="418" spans="1:19" x14ac:dyDescent="0.25">
      <c r="A418" s="2"/>
      <c r="B418" s="2" t="s">
        <v>723</v>
      </c>
      <c r="C418" s="121">
        <v>38</v>
      </c>
      <c r="D418" s="121">
        <v>5250</v>
      </c>
      <c r="E418" s="51">
        <v>723.8</v>
      </c>
      <c r="Q418" s="50"/>
      <c r="R418" s="50"/>
      <c r="S418" s="50"/>
    </row>
    <row r="419" spans="1:19" x14ac:dyDescent="0.25">
      <c r="A419" s="2"/>
      <c r="B419" s="2" t="s">
        <v>724</v>
      </c>
      <c r="C419" s="121">
        <v>26</v>
      </c>
      <c r="D419" s="121">
        <v>4044</v>
      </c>
      <c r="E419" s="51">
        <v>642.9</v>
      </c>
      <c r="Q419" s="50"/>
      <c r="R419" s="50"/>
      <c r="S419" s="50"/>
    </row>
    <row r="420" spans="1:19" x14ac:dyDescent="0.25">
      <c r="A420" s="2"/>
      <c r="B420" s="2" t="s">
        <v>725</v>
      </c>
      <c r="C420" s="121">
        <v>53</v>
      </c>
      <c r="D420" s="121">
        <v>4341</v>
      </c>
      <c r="E420" s="51">
        <v>1220.9000000000001</v>
      </c>
      <c r="Q420" s="50"/>
      <c r="R420" s="50"/>
      <c r="S420" s="50"/>
    </row>
    <row r="421" spans="1:19" x14ac:dyDescent="0.25">
      <c r="A421" s="2"/>
      <c r="B421" s="2" t="s">
        <v>726</v>
      </c>
      <c r="C421" s="121">
        <v>124</v>
      </c>
      <c r="D421" s="121">
        <v>9924</v>
      </c>
      <c r="E421" s="51">
        <v>1249.5</v>
      </c>
      <c r="Q421" s="50"/>
      <c r="R421" s="50"/>
      <c r="S421" s="50"/>
    </row>
    <row r="422" spans="1:19" x14ac:dyDescent="0.25">
      <c r="A422" s="2"/>
      <c r="B422" s="2" t="s">
        <v>727</v>
      </c>
      <c r="C422" s="121">
        <v>39</v>
      </c>
      <c r="D422" s="121">
        <v>5017</v>
      </c>
      <c r="E422" s="51">
        <v>777.4</v>
      </c>
      <c r="Q422" s="50"/>
      <c r="R422" s="50"/>
      <c r="S422" s="50"/>
    </row>
    <row r="423" spans="1:19" x14ac:dyDescent="0.25">
      <c r="A423" s="2"/>
      <c r="B423" s="2" t="s">
        <v>728</v>
      </c>
      <c r="C423" s="121">
        <v>20</v>
      </c>
      <c r="D423" s="121">
        <v>3045</v>
      </c>
      <c r="E423" s="51">
        <v>656.8</v>
      </c>
      <c r="Q423" s="50"/>
      <c r="R423" s="50"/>
      <c r="S423" s="50"/>
    </row>
    <row r="424" spans="1:19" x14ac:dyDescent="0.25">
      <c r="A424" s="2"/>
      <c r="B424" s="2" t="s">
        <v>729</v>
      </c>
      <c r="C424" s="121">
        <v>86</v>
      </c>
      <c r="D424" s="121">
        <v>7727</v>
      </c>
      <c r="E424" s="51">
        <v>1113</v>
      </c>
      <c r="Q424" s="50"/>
      <c r="R424" s="50"/>
      <c r="S424" s="50"/>
    </row>
    <row r="425" spans="1:19" x14ac:dyDescent="0.25">
      <c r="A425" s="2"/>
      <c r="B425" s="2" t="s">
        <v>730</v>
      </c>
      <c r="C425" s="121">
        <v>33</v>
      </c>
      <c r="D425" s="121">
        <v>3696</v>
      </c>
      <c r="E425" s="51">
        <v>892.9</v>
      </c>
      <c r="Q425" s="50"/>
      <c r="R425" s="50"/>
      <c r="S425" s="50"/>
    </row>
    <row r="426" spans="1:19" x14ac:dyDescent="0.25">
      <c r="A426" s="2"/>
      <c r="B426" s="2" t="s">
        <v>731</v>
      </c>
      <c r="C426" s="121">
        <v>35</v>
      </c>
      <c r="D426" s="121">
        <v>3935</v>
      </c>
      <c r="E426" s="51">
        <v>889.5</v>
      </c>
      <c r="Q426" s="50"/>
      <c r="R426" s="50"/>
      <c r="S426" s="50"/>
    </row>
    <row r="427" spans="1:19" x14ac:dyDescent="0.25">
      <c r="A427" s="2"/>
      <c r="B427" s="2" t="s">
        <v>732</v>
      </c>
      <c r="C427" s="121">
        <v>31</v>
      </c>
      <c r="D427" s="121">
        <v>2833</v>
      </c>
      <c r="E427" s="51">
        <v>1094.2</v>
      </c>
      <c r="Q427" s="50"/>
      <c r="R427" s="50"/>
      <c r="S427" s="50"/>
    </row>
    <row r="428" spans="1:19" x14ac:dyDescent="0.25">
      <c r="A428" s="2"/>
      <c r="B428" s="2" t="s">
        <v>555</v>
      </c>
      <c r="C428" s="121">
        <v>95</v>
      </c>
      <c r="D428" s="121">
        <v>11353</v>
      </c>
      <c r="E428" s="51">
        <v>836.8</v>
      </c>
      <c r="Q428" s="50"/>
      <c r="R428" s="50"/>
      <c r="S428" s="50"/>
    </row>
    <row r="429" spans="1:19" x14ac:dyDescent="0.25">
      <c r="A429" s="2"/>
      <c r="B429" s="2" t="s">
        <v>733</v>
      </c>
      <c r="C429" s="121">
        <v>42</v>
      </c>
      <c r="D429" s="121">
        <v>2582</v>
      </c>
      <c r="E429" s="51">
        <v>1626.6</v>
      </c>
      <c r="Q429" s="50"/>
      <c r="R429" s="50"/>
      <c r="S429" s="50"/>
    </row>
    <row r="430" spans="1:19" x14ac:dyDescent="0.25">
      <c r="A430" s="2"/>
      <c r="B430" s="2" t="s">
        <v>444</v>
      </c>
      <c r="C430" s="121">
        <v>183</v>
      </c>
      <c r="D430" s="121">
        <v>25622</v>
      </c>
      <c r="E430" s="51">
        <v>714.2</v>
      </c>
      <c r="Q430" s="50"/>
      <c r="R430" s="50"/>
      <c r="S430" s="50"/>
    </row>
    <row r="431" spans="1:19" x14ac:dyDescent="0.25">
      <c r="A431" s="18" t="s">
        <v>292</v>
      </c>
      <c r="B431" s="18" t="s">
        <v>442</v>
      </c>
      <c r="C431" s="122">
        <f>SUM(C416:C430)</f>
        <v>916</v>
      </c>
      <c r="D431" s="122">
        <f>SUM(D416:D430)</f>
        <v>102469</v>
      </c>
      <c r="E431" s="123">
        <f>C431/D431*100000</f>
        <v>893.9288955684159</v>
      </c>
      <c r="Q431" s="50"/>
      <c r="R431" s="50"/>
      <c r="S431" s="50"/>
    </row>
    <row r="432" spans="1:19" x14ac:dyDescent="0.25">
      <c r="A432" s="2" t="s">
        <v>212</v>
      </c>
      <c r="B432" s="2" t="s">
        <v>734</v>
      </c>
      <c r="C432" s="121">
        <v>38</v>
      </c>
      <c r="D432" s="121">
        <v>2621</v>
      </c>
      <c r="E432" s="51">
        <v>1449.8</v>
      </c>
      <c r="Q432" s="50"/>
      <c r="R432" s="50"/>
      <c r="S432" s="50"/>
    </row>
    <row r="433" spans="1:19" x14ac:dyDescent="0.25">
      <c r="A433" s="2"/>
      <c r="B433" s="2" t="s">
        <v>444</v>
      </c>
      <c r="C433" s="121">
        <v>159</v>
      </c>
      <c r="D433" s="121">
        <v>13294</v>
      </c>
      <c r="E433" s="51">
        <v>1196</v>
      </c>
      <c r="Q433" s="50"/>
      <c r="R433" s="50"/>
      <c r="S433" s="50"/>
    </row>
    <row r="434" spans="1:19" x14ac:dyDescent="0.25">
      <c r="A434" s="18" t="s">
        <v>291</v>
      </c>
      <c r="B434" s="18" t="s">
        <v>442</v>
      </c>
      <c r="C434" s="122">
        <f>SUM(C432:C433)</f>
        <v>197</v>
      </c>
      <c r="D434" s="122">
        <f>SUM(D432:D433)</f>
        <v>15915</v>
      </c>
      <c r="E434" s="123">
        <f>C434/D434*100000</f>
        <v>1237.8259503612944</v>
      </c>
      <c r="Q434" s="50"/>
      <c r="R434" s="50"/>
      <c r="S434" s="50"/>
    </row>
    <row r="435" spans="1:19" x14ac:dyDescent="0.25">
      <c r="A435" s="2" t="s">
        <v>211</v>
      </c>
      <c r="B435" s="2" t="s">
        <v>735</v>
      </c>
      <c r="C435" s="121">
        <v>23</v>
      </c>
      <c r="D435" s="121">
        <v>3459</v>
      </c>
      <c r="E435" s="51">
        <v>664.9</v>
      </c>
      <c r="Q435" s="50"/>
      <c r="R435" s="50"/>
      <c r="S435" s="50"/>
    </row>
    <row r="436" spans="1:19" x14ac:dyDescent="0.25">
      <c r="A436" s="2"/>
      <c r="B436" s="2" t="s">
        <v>736</v>
      </c>
      <c r="C436" s="121">
        <v>12</v>
      </c>
      <c r="D436" s="121">
        <v>2638</v>
      </c>
      <c r="E436" s="51">
        <v>454.9</v>
      </c>
      <c r="Q436" s="50"/>
      <c r="R436" s="50"/>
      <c r="S436" s="50"/>
    </row>
    <row r="437" spans="1:19" x14ac:dyDescent="0.25">
      <c r="A437" s="2"/>
      <c r="B437" s="2" t="s">
        <v>737</v>
      </c>
      <c r="C437" s="121">
        <v>17</v>
      </c>
      <c r="D437" s="121">
        <v>3762</v>
      </c>
      <c r="E437" s="51">
        <v>451.9</v>
      </c>
      <c r="Q437" s="50"/>
      <c r="R437" s="50"/>
      <c r="S437" s="50"/>
    </row>
    <row r="438" spans="1:19" x14ac:dyDescent="0.25">
      <c r="A438" s="2"/>
      <c r="B438" s="2" t="s">
        <v>738</v>
      </c>
      <c r="C438" s="121">
        <v>22</v>
      </c>
      <c r="D438" s="121">
        <v>4034</v>
      </c>
      <c r="E438" s="51">
        <v>545.4</v>
      </c>
      <c r="Q438" s="50"/>
      <c r="R438" s="50"/>
      <c r="S438" s="50"/>
    </row>
    <row r="439" spans="1:19" x14ac:dyDescent="0.25">
      <c r="A439" s="2"/>
      <c r="B439" s="2" t="s">
        <v>739</v>
      </c>
      <c r="C439" s="121">
        <v>146</v>
      </c>
      <c r="D439" s="121">
        <v>19972</v>
      </c>
      <c r="E439" s="51">
        <v>731</v>
      </c>
      <c r="Q439" s="50"/>
      <c r="R439" s="50"/>
      <c r="S439" s="50"/>
    </row>
    <row r="440" spans="1:19" x14ac:dyDescent="0.25">
      <c r="A440" s="2"/>
      <c r="B440" s="2" t="s">
        <v>740</v>
      </c>
      <c r="C440" s="121">
        <v>120</v>
      </c>
      <c r="D440" s="121">
        <v>14403</v>
      </c>
      <c r="E440" s="51">
        <v>833.2</v>
      </c>
      <c r="Q440" s="50"/>
      <c r="R440" s="50"/>
      <c r="S440" s="50"/>
    </row>
    <row r="441" spans="1:19" x14ac:dyDescent="0.25">
      <c r="A441" s="2"/>
      <c r="B441" s="2" t="s">
        <v>741</v>
      </c>
      <c r="C441" s="121">
        <v>19</v>
      </c>
      <c r="D441" s="121">
        <v>3587</v>
      </c>
      <c r="E441" s="51">
        <v>529.70000000000005</v>
      </c>
      <c r="Q441" s="50"/>
      <c r="R441" s="50"/>
      <c r="S441" s="50"/>
    </row>
    <row r="442" spans="1:19" x14ac:dyDescent="0.25">
      <c r="A442" s="2"/>
      <c r="B442" s="2" t="s">
        <v>742</v>
      </c>
      <c r="C442" s="121">
        <v>19</v>
      </c>
      <c r="D442" s="121">
        <v>4340</v>
      </c>
      <c r="E442" s="51">
        <v>437.8</v>
      </c>
      <c r="Q442" s="50"/>
      <c r="R442" s="50"/>
      <c r="S442" s="50"/>
    </row>
    <row r="443" spans="1:19" x14ac:dyDescent="0.25">
      <c r="A443" s="2"/>
      <c r="B443" s="2" t="s">
        <v>743</v>
      </c>
      <c r="C443" s="121">
        <v>41</v>
      </c>
      <c r="D443" s="121">
        <v>6851</v>
      </c>
      <c r="E443" s="51">
        <v>598.5</v>
      </c>
      <c r="Q443" s="50"/>
      <c r="R443" s="50"/>
      <c r="S443" s="50"/>
    </row>
    <row r="444" spans="1:19" x14ac:dyDescent="0.25">
      <c r="A444" s="2"/>
      <c r="B444" s="2" t="s">
        <v>744</v>
      </c>
      <c r="C444" s="121">
        <v>44</v>
      </c>
      <c r="D444" s="121">
        <v>4017</v>
      </c>
      <c r="E444" s="51">
        <v>1095.3</v>
      </c>
      <c r="Q444" s="50"/>
      <c r="R444" s="50"/>
      <c r="S444" s="50"/>
    </row>
    <row r="445" spans="1:19" x14ac:dyDescent="0.25">
      <c r="A445" s="2"/>
      <c r="B445" s="2" t="s">
        <v>745</v>
      </c>
      <c r="C445" s="121">
        <v>20</v>
      </c>
      <c r="D445" s="121">
        <v>3979</v>
      </c>
      <c r="E445" s="51">
        <v>502.6</v>
      </c>
      <c r="Q445" s="50"/>
      <c r="R445" s="50"/>
      <c r="S445" s="50"/>
    </row>
    <row r="446" spans="1:19" x14ac:dyDescent="0.25">
      <c r="A446" s="2"/>
      <c r="B446" s="2" t="s">
        <v>746</v>
      </c>
      <c r="C446" s="121">
        <v>72</v>
      </c>
      <c r="D446" s="121">
        <v>11458</v>
      </c>
      <c r="E446" s="51">
        <v>628.4</v>
      </c>
      <c r="Q446" s="50"/>
      <c r="R446" s="50"/>
      <c r="S446" s="50"/>
    </row>
    <row r="447" spans="1:19" x14ac:dyDescent="0.25">
      <c r="A447" s="2"/>
      <c r="B447" s="2" t="s">
        <v>747</v>
      </c>
      <c r="C447" s="121">
        <v>63</v>
      </c>
      <c r="D447" s="121">
        <v>5235</v>
      </c>
      <c r="E447" s="51">
        <v>1203.4000000000001</v>
      </c>
      <c r="Q447" s="50"/>
      <c r="R447" s="50"/>
      <c r="S447" s="50"/>
    </row>
    <row r="448" spans="1:19" x14ac:dyDescent="0.25">
      <c r="A448" s="2"/>
      <c r="B448" s="2" t="s">
        <v>748</v>
      </c>
      <c r="C448" s="121">
        <v>25</v>
      </c>
      <c r="D448" s="121">
        <v>4743</v>
      </c>
      <c r="E448" s="51">
        <v>527.1</v>
      </c>
      <c r="Q448" s="50"/>
      <c r="R448" s="50"/>
      <c r="S448" s="50"/>
    </row>
    <row r="449" spans="1:19" x14ac:dyDescent="0.25">
      <c r="A449" s="2"/>
      <c r="B449" s="2" t="s">
        <v>749</v>
      </c>
      <c r="C449" s="121">
        <v>316</v>
      </c>
      <c r="D449" s="121">
        <v>31599</v>
      </c>
      <c r="E449" s="51">
        <v>1000</v>
      </c>
      <c r="Q449" s="50"/>
      <c r="R449" s="50"/>
      <c r="S449" s="50"/>
    </row>
    <row r="450" spans="1:19" x14ac:dyDescent="0.25">
      <c r="A450" s="2"/>
      <c r="B450" s="2" t="s">
        <v>750</v>
      </c>
      <c r="C450" s="121">
        <v>97</v>
      </c>
      <c r="D450" s="121">
        <v>4777</v>
      </c>
      <c r="E450" s="51">
        <v>2030.6</v>
      </c>
      <c r="Q450" s="50"/>
      <c r="R450" s="50"/>
      <c r="S450" s="50"/>
    </row>
    <row r="451" spans="1:19" x14ac:dyDescent="0.25">
      <c r="A451" s="2"/>
      <c r="B451" s="2" t="s">
        <v>444</v>
      </c>
      <c r="C451" s="121">
        <v>50</v>
      </c>
      <c r="D451" s="121">
        <v>4632</v>
      </c>
      <c r="E451" s="51">
        <v>1079.4000000000001</v>
      </c>
      <c r="Q451" s="50"/>
      <c r="R451" s="50"/>
      <c r="S451" s="50"/>
    </row>
    <row r="452" spans="1:19" x14ac:dyDescent="0.25">
      <c r="A452" s="18" t="s">
        <v>290</v>
      </c>
      <c r="B452" s="18" t="s">
        <v>442</v>
      </c>
      <c r="C452" s="122">
        <f>SUM(C435:C451)</f>
        <v>1106</v>
      </c>
      <c r="D452" s="122">
        <f>SUM(D435:D451)</f>
        <v>133486</v>
      </c>
      <c r="E452" s="123">
        <f>C452/D452*100000</f>
        <v>828.5513087514795</v>
      </c>
      <c r="Q452" s="50"/>
      <c r="R452" s="50"/>
      <c r="S452" s="50"/>
    </row>
    <row r="453" spans="1:19" x14ac:dyDescent="0.25">
      <c r="A453" s="2" t="s">
        <v>210</v>
      </c>
      <c r="B453" s="2" t="s">
        <v>751</v>
      </c>
      <c r="C453" s="121">
        <v>412</v>
      </c>
      <c r="D453" s="121">
        <v>37859</v>
      </c>
      <c r="E453" s="51">
        <v>1088.2</v>
      </c>
      <c r="Q453" s="50"/>
      <c r="R453" s="50"/>
      <c r="S453" s="50"/>
    </row>
    <row r="454" spans="1:19" x14ac:dyDescent="0.25">
      <c r="A454" s="2"/>
      <c r="B454" s="2" t="s">
        <v>752</v>
      </c>
      <c r="C454" s="121">
        <v>34</v>
      </c>
      <c r="D454" s="121">
        <v>6049</v>
      </c>
      <c r="E454" s="51">
        <v>562.1</v>
      </c>
      <c r="Q454" s="50"/>
      <c r="R454" s="50"/>
      <c r="S454" s="50"/>
    </row>
    <row r="455" spans="1:19" x14ac:dyDescent="0.25">
      <c r="A455" s="2"/>
      <c r="B455" s="2" t="s">
        <v>753</v>
      </c>
      <c r="C455" s="121">
        <v>36</v>
      </c>
      <c r="D455" s="121">
        <v>7111</v>
      </c>
      <c r="E455" s="51">
        <v>506.3</v>
      </c>
      <c r="Q455" s="50"/>
      <c r="R455" s="50"/>
      <c r="S455" s="50"/>
    </row>
    <row r="456" spans="1:19" x14ac:dyDescent="0.25">
      <c r="A456" s="2"/>
      <c r="B456" s="2" t="s">
        <v>754</v>
      </c>
      <c r="C456" s="121">
        <v>32</v>
      </c>
      <c r="D456" s="121">
        <v>8227</v>
      </c>
      <c r="E456" s="51">
        <v>389</v>
      </c>
      <c r="Q456" s="50"/>
      <c r="R456" s="50"/>
      <c r="S456" s="50"/>
    </row>
    <row r="457" spans="1:19" x14ac:dyDescent="0.25">
      <c r="A457" s="2"/>
      <c r="B457" s="2" t="s">
        <v>755</v>
      </c>
      <c r="C457" s="121">
        <v>8</v>
      </c>
      <c r="D457" s="121">
        <v>3507</v>
      </c>
      <c r="E457" s="51">
        <v>228.1</v>
      </c>
      <c r="Q457" s="50"/>
      <c r="R457" s="50"/>
      <c r="S457" s="50"/>
    </row>
    <row r="458" spans="1:19" x14ac:dyDescent="0.25">
      <c r="A458" s="2"/>
      <c r="B458" s="2" t="s">
        <v>756</v>
      </c>
      <c r="C458" s="121">
        <v>55</v>
      </c>
      <c r="D458" s="121">
        <v>5956</v>
      </c>
      <c r="E458" s="51">
        <v>923.4</v>
      </c>
      <c r="Q458" s="50"/>
      <c r="R458" s="50"/>
      <c r="S458" s="50"/>
    </row>
    <row r="459" spans="1:19" x14ac:dyDescent="0.25">
      <c r="A459" s="2"/>
      <c r="B459" s="2" t="s">
        <v>757</v>
      </c>
      <c r="C459" s="121">
        <v>35</v>
      </c>
      <c r="D459" s="121">
        <v>7348</v>
      </c>
      <c r="E459" s="51">
        <v>476.3</v>
      </c>
      <c r="Q459" s="50"/>
      <c r="R459" s="50"/>
      <c r="S459" s="50"/>
    </row>
    <row r="460" spans="1:19" x14ac:dyDescent="0.25">
      <c r="A460" s="2"/>
      <c r="B460" s="2" t="s">
        <v>758</v>
      </c>
      <c r="C460" s="121">
        <v>84</v>
      </c>
      <c r="D460" s="121">
        <v>9167</v>
      </c>
      <c r="E460" s="51">
        <v>916.3</v>
      </c>
      <c r="Q460" s="50"/>
      <c r="R460" s="50"/>
      <c r="S460" s="50"/>
    </row>
    <row r="461" spans="1:19" x14ac:dyDescent="0.25">
      <c r="A461" s="2"/>
      <c r="B461" s="2" t="s">
        <v>759</v>
      </c>
      <c r="C461" s="121">
        <v>34</v>
      </c>
      <c r="D461" s="121">
        <v>10250</v>
      </c>
      <c r="E461" s="51">
        <v>331.7</v>
      </c>
      <c r="Q461" s="50"/>
      <c r="R461" s="50"/>
      <c r="S461" s="50"/>
    </row>
    <row r="462" spans="1:19" x14ac:dyDescent="0.25">
      <c r="A462" s="2"/>
      <c r="B462" s="2" t="s">
        <v>760</v>
      </c>
      <c r="C462" s="121">
        <v>370</v>
      </c>
      <c r="D462" s="121">
        <v>35928</v>
      </c>
      <c r="E462" s="51">
        <v>1029.8</v>
      </c>
      <c r="Q462" s="50"/>
      <c r="R462" s="50"/>
      <c r="S462" s="50"/>
    </row>
    <row r="463" spans="1:19" x14ac:dyDescent="0.25">
      <c r="A463" s="2"/>
      <c r="B463" s="2" t="s">
        <v>761</v>
      </c>
      <c r="C463" s="121">
        <v>17</v>
      </c>
      <c r="D463" s="121">
        <v>8402</v>
      </c>
      <c r="E463" s="51">
        <v>202.3</v>
      </c>
      <c r="Q463" s="50"/>
      <c r="R463" s="50"/>
      <c r="S463" s="50"/>
    </row>
    <row r="464" spans="1:19" x14ac:dyDescent="0.25">
      <c r="A464" s="2"/>
      <c r="B464" s="2" t="s">
        <v>762</v>
      </c>
      <c r="C464" s="121">
        <v>8</v>
      </c>
      <c r="D464" s="121">
        <v>3468</v>
      </c>
      <c r="E464" s="51">
        <v>230.7</v>
      </c>
      <c r="Q464" s="50"/>
      <c r="R464" s="50"/>
      <c r="S464" s="50"/>
    </row>
    <row r="465" spans="1:19" x14ac:dyDescent="0.25">
      <c r="A465" s="2"/>
      <c r="B465" s="2" t="s">
        <v>763</v>
      </c>
      <c r="C465" s="121">
        <v>33</v>
      </c>
      <c r="D465" s="121">
        <v>8020</v>
      </c>
      <c r="E465" s="51">
        <v>411.5</v>
      </c>
      <c r="Q465" s="50"/>
      <c r="R465" s="50"/>
      <c r="S465" s="50"/>
    </row>
    <row r="466" spans="1:19" x14ac:dyDescent="0.25">
      <c r="A466" s="2"/>
      <c r="B466" s="2" t="s">
        <v>764</v>
      </c>
      <c r="C466" s="121">
        <v>63</v>
      </c>
      <c r="D466" s="121">
        <v>7478</v>
      </c>
      <c r="E466" s="51">
        <v>842.5</v>
      </c>
      <c r="Q466" s="50"/>
      <c r="R466" s="50"/>
      <c r="S466" s="50"/>
    </row>
    <row r="467" spans="1:19" x14ac:dyDescent="0.25">
      <c r="A467" s="2"/>
      <c r="B467" s="2" t="s">
        <v>765</v>
      </c>
      <c r="C467" s="121">
        <v>199</v>
      </c>
      <c r="D467" s="121">
        <v>24410</v>
      </c>
      <c r="E467" s="51">
        <v>815.2</v>
      </c>
      <c r="Q467" s="50"/>
      <c r="R467" s="50"/>
      <c r="S467" s="50"/>
    </row>
    <row r="468" spans="1:19" x14ac:dyDescent="0.25">
      <c r="A468" s="2"/>
      <c r="B468" s="2" t="s">
        <v>766</v>
      </c>
      <c r="C468" s="121">
        <v>369</v>
      </c>
      <c r="D468" s="121">
        <v>40195</v>
      </c>
      <c r="E468" s="51">
        <v>918</v>
      </c>
      <c r="Q468" s="50"/>
      <c r="R468" s="50"/>
      <c r="S468" s="50"/>
    </row>
    <row r="469" spans="1:19" x14ac:dyDescent="0.25">
      <c r="A469" s="2"/>
      <c r="B469" s="2" t="s">
        <v>767</v>
      </c>
      <c r="C469" s="121">
        <v>202</v>
      </c>
      <c r="D469" s="121">
        <v>16464</v>
      </c>
      <c r="E469" s="51">
        <v>1226.9000000000001</v>
      </c>
      <c r="Q469" s="50"/>
      <c r="R469" s="50"/>
      <c r="S469" s="50"/>
    </row>
    <row r="470" spans="1:19" x14ac:dyDescent="0.25">
      <c r="A470" s="2"/>
      <c r="B470" s="2" t="s">
        <v>768</v>
      </c>
      <c r="C470" s="121">
        <v>49</v>
      </c>
      <c r="D470" s="121">
        <v>8609</v>
      </c>
      <c r="E470" s="51">
        <v>569.20000000000005</v>
      </c>
      <c r="Q470" s="50"/>
      <c r="R470" s="50"/>
      <c r="S470" s="50"/>
    </row>
    <row r="471" spans="1:19" x14ac:dyDescent="0.25">
      <c r="A471" s="2"/>
      <c r="B471" s="2" t="s">
        <v>769</v>
      </c>
      <c r="C471" s="121">
        <v>12</v>
      </c>
      <c r="D471" s="121">
        <v>3880</v>
      </c>
      <c r="E471" s="51">
        <v>309.3</v>
      </c>
      <c r="Q471" s="50"/>
      <c r="R471" s="50"/>
      <c r="S471" s="50"/>
    </row>
    <row r="472" spans="1:19" x14ac:dyDescent="0.25">
      <c r="A472" s="2"/>
      <c r="B472" s="2" t="s">
        <v>770</v>
      </c>
      <c r="C472" s="121">
        <v>183</v>
      </c>
      <c r="D472" s="121">
        <v>13843</v>
      </c>
      <c r="E472" s="51">
        <v>1322</v>
      </c>
      <c r="Q472" s="50"/>
      <c r="R472" s="50"/>
      <c r="S472" s="50"/>
    </row>
    <row r="473" spans="1:19" x14ac:dyDescent="0.25">
      <c r="A473" s="2"/>
      <c r="B473" s="2" t="s">
        <v>771</v>
      </c>
      <c r="C473" s="121">
        <v>82</v>
      </c>
      <c r="D473" s="121">
        <v>8138</v>
      </c>
      <c r="E473" s="51">
        <v>1007.6</v>
      </c>
      <c r="Q473" s="50"/>
      <c r="R473" s="50"/>
      <c r="S473" s="50"/>
    </row>
    <row r="474" spans="1:19" x14ac:dyDescent="0.25">
      <c r="A474" s="2"/>
      <c r="B474" s="2" t="s">
        <v>772</v>
      </c>
      <c r="C474" s="121">
        <v>29</v>
      </c>
      <c r="D474" s="121">
        <v>4719</v>
      </c>
      <c r="E474" s="51">
        <v>614.5</v>
      </c>
      <c r="Q474" s="50"/>
      <c r="R474" s="50"/>
      <c r="S474" s="50"/>
    </row>
    <row r="475" spans="1:19" x14ac:dyDescent="0.25">
      <c r="A475" s="2"/>
      <c r="B475" s="2" t="s">
        <v>773</v>
      </c>
      <c r="C475" s="121">
        <v>83</v>
      </c>
      <c r="D475" s="121">
        <v>10743</v>
      </c>
      <c r="E475" s="51">
        <v>772.6</v>
      </c>
      <c r="Q475" s="50"/>
      <c r="R475" s="50"/>
      <c r="S475" s="50"/>
    </row>
    <row r="476" spans="1:19" x14ac:dyDescent="0.25">
      <c r="A476" s="2"/>
      <c r="B476" s="2" t="s">
        <v>774</v>
      </c>
      <c r="C476" s="121">
        <v>18</v>
      </c>
      <c r="D476" s="121">
        <v>7632</v>
      </c>
      <c r="E476" s="51">
        <v>235.8</v>
      </c>
      <c r="Q476" s="50"/>
      <c r="R476" s="50"/>
      <c r="S476" s="50"/>
    </row>
    <row r="477" spans="1:19" x14ac:dyDescent="0.25">
      <c r="A477" s="2"/>
      <c r="B477" s="2" t="s">
        <v>775</v>
      </c>
      <c r="C477" s="121">
        <v>12</v>
      </c>
      <c r="D477" s="121">
        <v>2539</v>
      </c>
      <c r="E477" s="51">
        <v>472.6</v>
      </c>
      <c r="Q477" s="50"/>
      <c r="R477" s="50"/>
      <c r="S477" s="50"/>
    </row>
    <row r="478" spans="1:19" x14ac:dyDescent="0.25">
      <c r="A478" s="2"/>
      <c r="B478" s="2" t="s">
        <v>776</v>
      </c>
      <c r="C478" s="121">
        <v>622</v>
      </c>
      <c r="D478" s="121">
        <v>71316</v>
      </c>
      <c r="E478" s="51">
        <v>872.2</v>
      </c>
      <c r="Q478" s="50"/>
      <c r="R478" s="50"/>
      <c r="S478" s="50"/>
    </row>
    <row r="479" spans="1:19" x14ac:dyDescent="0.25">
      <c r="A479" s="2"/>
      <c r="B479" s="2" t="s">
        <v>777</v>
      </c>
      <c r="C479" s="121">
        <v>49</v>
      </c>
      <c r="D479" s="121">
        <v>9170</v>
      </c>
      <c r="E479" s="51">
        <v>534.4</v>
      </c>
      <c r="Q479" s="50"/>
      <c r="R479" s="50"/>
      <c r="S479" s="50"/>
    </row>
    <row r="480" spans="1:19" x14ac:dyDescent="0.25">
      <c r="A480" s="2"/>
      <c r="B480" s="2" t="s">
        <v>444</v>
      </c>
      <c r="C480" s="121">
        <v>162</v>
      </c>
      <c r="D480" s="121">
        <v>13499</v>
      </c>
      <c r="E480" s="51">
        <v>1200.0999999999999</v>
      </c>
      <c r="Q480" s="50"/>
      <c r="R480" s="50"/>
      <c r="S480" s="50"/>
    </row>
    <row r="481" spans="1:19" x14ac:dyDescent="0.25">
      <c r="A481" s="18" t="s">
        <v>289</v>
      </c>
      <c r="B481" s="18" t="s">
        <v>442</v>
      </c>
      <c r="C481" s="122">
        <f>SUM(C453:C480)</f>
        <v>3292</v>
      </c>
      <c r="D481" s="122">
        <f>SUM(D453:D480)</f>
        <v>393927</v>
      </c>
      <c r="E481" s="123">
        <f>C481/D481*100000</f>
        <v>835.68783048635908</v>
      </c>
      <c r="Q481" s="50"/>
      <c r="R481" s="50"/>
      <c r="S481" s="50"/>
    </row>
    <row r="482" spans="1:19" x14ac:dyDescent="0.25">
      <c r="A482" s="2" t="s">
        <v>209</v>
      </c>
      <c r="B482" s="2" t="s">
        <v>778</v>
      </c>
      <c r="C482" s="121">
        <v>64</v>
      </c>
      <c r="D482" s="121">
        <v>4527</v>
      </c>
      <c r="E482" s="51">
        <v>1413.7</v>
      </c>
      <c r="Q482" s="50"/>
      <c r="R482" s="50"/>
      <c r="S482" s="50"/>
    </row>
    <row r="483" spans="1:19" x14ac:dyDescent="0.25">
      <c r="A483" s="2"/>
      <c r="B483" s="2" t="s">
        <v>779</v>
      </c>
      <c r="C483" s="121">
        <v>13</v>
      </c>
      <c r="D483" s="121">
        <v>2757</v>
      </c>
      <c r="E483" s="51">
        <v>471.5</v>
      </c>
      <c r="Q483" s="50"/>
      <c r="R483" s="50"/>
      <c r="S483" s="50"/>
    </row>
    <row r="484" spans="1:19" x14ac:dyDescent="0.25">
      <c r="A484" s="2"/>
      <c r="B484" s="2" t="s">
        <v>738</v>
      </c>
      <c r="C484" s="121">
        <v>189</v>
      </c>
      <c r="D484" s="121">
        <v>4009</v>
      </c>
      <c r="E484" s="51">
        <v>4714.3999999999996</v>
      </c>
      <c r="Q484" s="50"/>
      <c r="R484" s="50"/>
      <c r="S484" s="50"/>
    </row>
    <row r="485" spans="1:19" x14ac:dyDescent="0.25">
      <c r="A485" s="2"/>
      <c r="B485" s="2" t="s">
        <v>780</v>
      </c>
      <c r="C485" s="121">
        <v>12</v>
      </c>
      <c r="D485" s="121">
        <v>2965</v>
      </c>
      <c r="E485" s="51">
        <v>404.7</v>
      </c>
      <c r="Q485" s="50"/>
      <c r="R485" s="50"/>
      <c r="S485" s="50"/>
    </row>
    <row r="486" spans="1:19" x14ac:dyDescent="0.25">
      <c r="A486" s="2"/>
      <c r="B486" s="2" t="s">
        <v>781</v>
      </c>
      <c r="C486" s="121">
        <v>74</v>
      </c>
      <c r="D486" s="121">
        <v>5678</v>
      </c>
      <c r="E486" s="51">
        <v>1303.3</v>
      </c>
      <c r="Q486" s="50"/>
      <c r="R486" s="50"/>
      <c r="S486" s="50"/>
    </row>
    <row r="487" spans="1:19" x14ac:dyDescent="0.25">
      <c r="A487" s="2"/>
      <c r="B487" s="2" t="s">
        <v>782</v>
      </c>
      <c r="C487" s="121">
        <v>121</v>
      </c>
      <c r="D487" s="121">
        <v>6087</v>
      </c>
      <c r="E487" s="51">
        <v>1987.8</v>
      </c>
      <c r="Q487" s="50"/>
      <c r="R487" s="50"/>
      <c r="S487" s="50"/>
    </row>
    <row r="488" spans="1:19" x14ac:dyDescent="0.25">
      <c r="A488" s="2"/>
      <c r="B488" s="2" t="s">
        <v>444</v>
      </c>
      <c r="C488" s="121">
        <v>290</v>
      </c>
      <c r="D488" s="121">
        <v>26406</v>
      </c>
      <c r="E488" s="51">
        <v>1098.2</v>
      </c>
      <c r="Q488" s="50"/>
      <c r="R488" s="50"/>
      <c r="S488" s="50"/>
    </row>
    <row r="489" spans="1:19" x14ac:dyDescent="0.25">
      <c r="A489" s="18" t="s">
        <v>288</v>
      </c>
      <c r="B489" s="18" t="s">
        <v>442</v>
      </c>
      <c r="C489" s="122">
        <f>SUM(C482:C488)</f>
        <v>763</v>
      </c>
      <c r="D489" s="122">
        <f>SUM(D482:D488)</f>
        <v>52429</v>
      </c>
      <c r="E489" s="123">
        <f>C489/D489*100000</f>
        <v>1455.3014553014555</v>
      </c>
      <c r="Q489" s="50"/>
      <c r="R489" s="50"/>
      <c r="S489" s="50"/>
    </row>
    <row r="490" spans="1:19" x14ac:dyDescent="0.25">
      <c r="A490" s="2" t="s">
        <v>208</v>
      </c>
      <c r="B490" s="2" t="s">
        <v>442</v>
      </c>
      <c r="C490" s="121">
        <v>274</v>
      </c>
      <c r="D490" s="121">
        <v>24499</v>
      </c>
      <c r="E490" s="51">
        <v>1118.4000000000001</v>
      </c>
      <c r="Q490" s="50"/>
      <c r="R490" s="50"/>
      <c r="S490" s="50"/>
    </row>
    <row r="491" spans="1:19" x14ac:dyDescent="0.25">
      <c r="A491" s="18" t="s">
        <v>287</v>
      </c>
      <c r="B491" s="18" t="s">
        <v>442</v>
      </c>
      <c r="C491" s="122">
        <f>SUM(C490)</f>
        <v>274</v>
      </c>
      <c r="D491" s="122">
        <f>SUM(D490)</f>
        <v>24499</v>
      </c>
      <c r="E491" s="123">
        <v>1073</v>
      </c>
      <c r="Q491" s="50"/>
      <c r="R491" s="50"/>
      <c r="S491" s="50"/>
    </row>
    <row r="492" spans="1:19" x14ac:dyDescent="0.25">
      <c r="A492" s="2" t="s">
        <v>207</v>
      </c>
      <c r="B492" s="2" t="s">
        <v>783</v>
      </c>
      <c r="C492" s="121">
        <v>21</v>
      </c>
      <c r="D492" s="121">
        <v>6957</v>
      </c>
      <c r="E492" s="51">
        <v>301.89999999999998</v>
      </c>
      <c r="Q492" s="50"/>
      <c r="R492" s="50"/>
      <c r="S492" s="50"/>
    </row>
    <row r="493" spans="1:19" x14ac:dyDescent="0.25">
      <c r="A493" s="2"/>
      <c r="B493" s="2" t="s">
        <v>784</v>
      </c>
      <c r="C493" s="121">
        <v>22</v>
      </c>
      <c r="D493" s="121">
        <v>4053</v>
      </c>
      <c r="E493" s="51">
        <v>542.79999999999995</v>
      </c>
      <c r="Q493" s="50"/>
      <c r="R493" s="50"/>
      <c r="S493" s="50"/>
    </row>
    <row r="494" spans="1:19" x14ac:dyDescent="0.25">
      <c r="A494" s="2"/>
      <c r="B494" s="2" t="s">
        <v>785</v>
      </c>
      <c r="C494" s="121">
        <v>126</v>
      </c>
      <c r="D494" s="121">
        <v>15067</v>
      </c>
      <c r="E494" s="51">
        <v>836.3</v>
      </c>
      <c r="Q494" s="50"/>
      <c r="R494" s="50"/>
      <c r="S494" s="50"/>
    </row>
    <row r="495" spans="1:19" x14ac:dyDescent="0.25">
      <c r="A495" s="2"/>
      <c r="B495" s="2" t="s">
        <v>786</v>
      </c>
      <c r="C495" s="121">
        <v>136</v>
      </c>
      <c r="D495" s="121">
        <v>18665</v>
      </c>
      <c r="E495" s="51">
        <v>728.6</v>
      </c>
      <c r="Q495" s="50"/>
      <c r="R495" s="50"/>
      <c r="S495" s="50"/>
    </row>
    <row r="496" spans="1:19" x14ac:dyDescent="0.25">
      <c r="A496" s="2"/>
      <c r="B496" s="2" t="s">
        <v>787</v>
      </c>
      <c r="C496" s="121">
        <v>234</v>
      </c>
      <c r="D496" s="121">
        <v>25871</v>
      </c>
      <c r="E496" s="51">
        <v>904.5</v>
      </c>
      <c r="Q496" s="50"/>
      <c r="R496" s="50"/>
      <c r="S496" s="50"/>
    </row>
    <row r="497" spans="1:19" x14ac:dyDescent="0.25">
      <c r="A497" s="2"/>
      <c r="B497" s="2" t="s">
        <v>788</v>
      </c>
      <c r="C497" s="121">
        <v>26</v>
      </c>
      <c r="D497" s="121">
        <v>3492</v>
      </c>
      <c r="E497" s="51">
        <v>744.6</v>
      </c>
      <c r="Q497" s="50"/>
      <c r="R497" s="50"/>
      <c r="S497" s="50"/>
    </row>
    <row r="498" spans="1:19" x14ac:dyDescent="0.25">
      <c r="A498" s="2"/>
      <c r="B498" s="2" t="s">
        <v>789</v>
      </c>
      <c r="C498" s="121">
        <v>38</v>
      </c>
      <c r="D498" s="121">
        <v>3560</v>
      </c>
      <c r="E498" s="51">
        <v>1067.4000000000001</v>
      </c>
      <c r="Q498" s="50"/>
      <c r="R498" s="50"/>
      <c r="S498" s="50"/>
    </row>
    <row r="499" spans="1:19" x14ac:dyDescent="0.25">
      <c r="A499" s="2"/>
      <c r="B499" s="2" t="s">
        <v>790</v>
      </c>
      <c r="C499" s="121">
        <v>642</v>
      </c>
      <c r="D499" s="121">
        <v>66451</v>
      </c>
      <c r="E499" s="51">
        <v>966.1</v>
      </c>
      <c r="Q499" s="50"/>
      <c r="R499" s="50"/>
      <c r="S499" s="50"/>
    </row>
    <row r="500" spans="1:19" x14ac:dyDescent="0.25">
      <c r="A500" s="2"/>
      <c r="B500" s="2" t="s">
        <v>444</v>
      </c>
      <c r="C500" s="121">
        <v>197</v>
      </c>
      <c r="D500" s="121">
        <v>24410</v>
      </c>
      <c r="E500" s="51">
        <v>807</v>
      </c>
      <c r="Q500" s="50"/>
      <c r="R500" s="50"/>
      <c r="S500" s="50"/>
    </row>
    <row r="501" spans="1:19" x14ac:dyDescent="0.25">
      <c r="A501" s="18" t="s">
        <v>286</v>
      </c>
      <c r="B501" s="18" t="s">
        <v>442</v>
      </c>
      <c r="C501" s="122">
        <f>SUM(C492:C500)</f>
        <v>1442</v>
      </c>
      <c r="D501" s="122">
        <f>SUM(D492:D500)</f>
        <v>168526</v>
      </c>
      <c r="E501" s="123">
        <f>C501/D501*100000</f>
        <v>855.65432040159988</v>
      </c>
      <c r="Q501" s="50"/>
      <c r="R501" s="50"/>
      <c r="S501" s="50"/>
    </row>
    <row r="502" spans="1:19" x14ac:dyDescent="0.25">
      <c r="A502" s="2" t="s">
        <v>206</v>
      </c>
      <c r="B502" s="2" t="s">
        <v>791</v>
      </c>
      <c r="C502" s="121">
        <v>33</v>
      </c>
      <c r="D502" s="121">
        <v>7699</v>
      </c>
      <c r="E502" s="51">
        <v>428.6</v>
      </c>
      <c r="Q502" s="50"/>
      <c r="R502" s="50"/>
      <c r="S502" s="50"/>
    </row>
    <row r="503" spans="1:19" x14ac:dyDescent="0.25">
      <c r="A503" s="2"/>
      <c r="B503" s="2" t="s">
        <v>792</v>
      </c>
      <c r="C503" s="121">
        <v>234</v>
      </c>
      <c r="D503" s="121">
        <v>18244</v>
      </c>
      <c r="E503" s="51">
        <v>1282.5999999999999</v>
      </c>
      <c r="Q503" s="50"/>
      <c r="R503" s="50"/>
      <c r="S503" s="50"/>
    </row>
    <row r="504" spans="1:19" x14ac:dyDescent="0.25">
      <c r="A504" s="2"/>
      <c r="B504" s="2" t="s">
        <v>793</v>
      </c>
      <c r="C504" s="121">
        <v>26</v>
      </c>
      <c r="D504" s="121">
        <v>2568</v>
      </c>
      <c r="E504" s="51">
        <v>1012.5</v>
      </c>
      <c r="Q504" s="50"/>
      <c r="R504" s="50"/>
      <c r="S504" s="50"/>
    </row>
    <row r="505" spans="1:19" x14ac:dyDescent="0.25">
      <c r="A505" s="2"/>
      <c r="B505" s="2" t="s">
        <v>794</v>
      </c>
      <c r="C505" s="121">
        <v>31</v>
      </c>
      <c r="D505" s="121">
        <v>5178</v>
      </c>
      <c r="E505" s="51">
        <v>598.70000000000005</v>
      </c>
      <c r="Q505" s="50"/>
      <c r="R505" s="50"/>
      <c r="S505" s="50"/>
    </row>
    <row r="506" spans="1:19" x14ac:dyDescent="0.25">
      <c r="A506" s="2"/>
      <c r="B506" s="2" t="s">
        <v>795</v>
      </c>
      <c r="C506" s="121">
        <v>309</v>
      </c>
      <c r="D506" s="121">
        <v>18577</v>
      </c>
      <c r="E506" s="51">
        <v>1663.3</v>
      </c>
      <c r="Q506" s="50"/>
      <c r="R506" s="50"/>
      <c r="S506" s="50"/>
    </row>
    <row r="507" spans="1:19" x14ac:dyDescent="0.25">
      <c r="A507" s="2"/>
      <c r="B507" s="2" t="s">
        <v>444</v>
      </c>
      <c r="C507" s="121">
        <v>167</v>
      </c>
      <c r="D507" s="121">
        <v>22699</v>
      </c>
      <c r="E507" s="51">
        <v>735.7</v>
      </c>
      <c r="Q507" s="50"/>
      <c r="R507" s="50"/>
      <c r="S507" s="50"/>
    </row>
    <row r="508" spans="1:19" x14ac:dyDescent="0.25">
      <c r="A508" s="18" t="s">
        <v>285</v>
      </c>
      <c r="B508" s="18" t="s">
        <v>442</v>
      </c>
      <c r="C508" s="122">
        <f>SUM(C502:C507)</f>
        <v>800</v>
      </c>
      <c r="D508" s="122">
        <f>SUM(D502:D507)</f>
        <v>74965</v>
      </c>
      <c r="E508" s="123">
        <f>C508/D508*100000</f>
        <v>1067.1646768491962</v>
      </c>
    </row>
    <row r="509" spans="1:19" x14ac:dyDescent="0.25">
      <c r="A509" s="9" t="s">
        <v>284</v>
      </c>
    </row>
    <row r="510" spans="1:19" x14ac:dyDescent="0.25">
      <c r="A510" s="9" t="s">
        <v>283</v>
      </c>
    </row>
  </sheetData>
  <pageMargins left="0.7" right="0.7" top="0.75" bottom="0.75" header="0.3" footer="0.3"/>
  <pageSetup scale="65" fitToHeight="0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80"/>
  <sheetViews>
    <sheetView zoomScaleNormal="100" workbookViewId="0">
      <selection activeCell="A6" sqref="A6:D6"/>
    </sheetView>
  </sheetViews>
  <sheetFormatPr defaultRowHeight="13.8" x14ac:dyDescent="0.25"/>
  <cols>
    <col min="1" max="1" width="18.33203125" style="2" customWidth="1"/>
    <col min="2" max="3" width="8.88671875" style="231"/>
    <col min="4" max="4" width="10.44140625" style="231" customWidth="1"/>
    <col min="5" max="5" width="9.33203125" style="51" customWidth="1"/>
    <col min="6" max="6" width="8.88671875" style="2"/>
    <col min="7" max="7" width="8.88671875" style="2" customWidth="1"/>
    <col min="8" max="16384" width="8.88671875" style="2"/>
  </cols>
  <sheetData>
    <row r="1" spans="1:13" x14ac:dyDescent="0.25">
      <c r="A1" s="18" t="s">
        <v>388</v>
      </c>
      <c r="E1" s="2"/>
    </row>
    <row r="3" spans="1:13" x14ac:dyDescent="0.25">
      <c r="A3" s="124"/>
      <c r="B3" s="412" t="s">
        <v>387</v>
      </c>
      <c r="C3" s="412"/>
      <c r="D3" s="412" t="s">
        <v>386</v>
      </c>
      <c r="E3" s="412"/>
    </row>
    <row r="4" spans="1:13" x14ac:dyDescent="0.25">
      <c r="A4" s="124"/>
      <c r="B4" s="232" t="s">
        <v>385</v>
      </c>
      <c r="C4" s="232" t="s">
        <v>32</v>
      </c>
      <c r="D4" s="232" t="s">
        <v>385</v>
      </c>
      <c r="E4" s="243" t="s">
        <v>32</v>
      </c>
      <c r="M4" s="125"/>
    </row>
    <row r="5" spans="1:13" ht="14.4" customHeight="1" x14ac:dyDescent="0.25">
      <c r="A5" s="244" t="s">
        <v>1</v>
      </c>
      <c r="B5" s="245">
        <v>722</v>
      </c>
      <c r="C5" s="245">
        <v>100</v>
      </c>
      <c r="D5" s="246">
        <v>50490</v>
      </c>
      <c r="E5" s="247">
        <v>100</v>
      </c>
      <c r="F5" s="300">
        <f>B5+D5</f>
        <v>51212</v>
      </c>
      <c r="M5" s="125"/>
    </row>
    <row r="6" spans="1:13" x14ac:dyDescent="0.25">
      <c r="A6" s="406" t="s">
        <v>384</v>
      </c>
      <c r="B6" s="406"/>
      <c r="C6" s="406"/>
      <c r="D6" s="406"/>
      <c r="E6" s="229"/>
    </row>
    <row r="7" spans="1:13" x14ac:dyDescent="0.25">
      <c r="A7" s="126" t="s">
        <v>364</v>
      </c>
      <c r="B7" s="127">
        <v>61</v>
      </c>
      <c r="C7" s="127">
        <v>8.4499999999999993</v>
      </c>
      <c r="D7" s="128">
        <v>3298</v>
      </c>
      <c r="E7" s="140">
        <v>6.5</v>
      </c>
    </row>
    <row r="8" spans="1:13" x14ac:dyDescent="0.25">
      <c r="A8" s="129" t="s">
        <v>363</v>
      </c>
      <c r="B8" s="130">
        <v>661</v>
      </c>
      <c r="C8" s="130">
        <v>91.55</v>
      </c>
      <c r="D8" s="131">
        <v>47192</v>
      </c>
      <c r="E8" s="139">
        <v>93.5</v>
      </c>
      <c r="M8" s="125"/>
    </row>
    <row r="9" spans="1:13" x14ac:dyDescent="0.25">
      <c r="A9" s="129"/>
      <c r="B9" s="130">
        <f>SUM(B7:B8)</f>
        <v>722</v>
      </c>
      <c r="C9" s="130"/>
      <c r="D9" s="131">
        <f>SUM(D7:D8)</f>
        <v>50490</v>
      </c>
      <c r="E9" s="139"/>
      <c r="F9" s="300"/>
      <c r="M9" s="125"/>
    </row>
    <row r="10" spans="1:13" x14ac:dyDescent="0.25">
      <c r="A10" s="409" t="s">
        <v>383</v>
      </c>
      <c r="B10" s="409"/>
      <c r="C10" s="409"/>
      <c r="D10" s="409"/>
      <c r="E10" s="227"/>
      <c r="M10" s="125"/>
    </row>
    <row r="11" spans="1:13" x14ac:dyDescent="0.25">
      <c r="A11" s="129" t="s">
        <v>364</v>
      </c>
      <c r="B11" s="130">
        <v>708</v>
      </c>
      <c r="C11" s="130">
        <v>98.06</v>
      </c>
      <c r="D11" s="131">
        <v>47979</v>
      </c>
      <c r="E11" s="139">
        <v>85</v>
      </c>
    </row>
    <row r="12" spans="1:13" x14ac:dyDescent="0.25">
      <c r="A12" s="126" t="s">
        <v>363</v>
      </c>
      <c r="B12" s="127">
        <v>14</v>
      </c>
      <c r="C12" s="127">
        <v>1.94</v>
      </c>
      <c r="D12" s="127">
        <v>2510</v>
      </c>
      <c r="E12" s="140">
        <v>5</v>
      </c>
    </row>
    <row r="13" spans="1:13" x14ac:dyDescent="0.25">
      <c r="A13" s="129" t="s">
        <v>138</v>
      </c>
      <c r="B13" s="233"/>
      <c r="C13" s="233"/>
      <c r="D13" s="130" t="s">
        <v>362</v>
      </c>
      <c r="E13" s="139">
        <v>0</v>
      </c>
    </row>
    <row r="14" spans="1:13" x14ac:dyDescent="0.25">
      <c r="A14" s="411" t="s">
        <v>382</v>
      </c>
      <c r="B14" s="411"/>
      <c r="C14" s="411"/>
      <c r="D14" s="411"/>
      <c r="E14" s="411"/>
    </row>
    <row r="15" spans="1:13" x14ac:dyDescent="0.25">
      <c r="A15" s="129" t="s">
        <v>364</v>
      </c>
      <c r="B15" s="130">
        <v>712</v>
      </c>
      <c r="C15" s="130">
        <v>98.61</v>
      </c>
      <c r="D15" s="131">
        <v>50047</v>
      </c>
      <c r="E15" s="139">
        <v>99.1</v>
      </c>
    </row>
    <row r="16" spans="1:13" x14ac:dyDescent="0.25">
      <c r="A16" s="126" t="s">
        <v>363</v>
      </c>
      <c r="B16" s="127">
        <v>10</v>
      </c>
      <c r="C16" s="127">
        <v>1.39</v>
      </c>
      <c r="D16" s="127">
        <v>442</v>
      </c>
      <c r="E16" s="140">
        <v>0.9</v>
      </c>
    </row>
    <row r="17" spans="1:7" x14ac:dyDescent="0.25">
      <c r="A17" s="129" t="s">
        <v>138</v>
      </c>
      <c r="B17" s="233"/>
      <c r="C17" s="233"/>
      <c r="D17" s="130" t="s">
        <v>362</v>
      </c>
      <c r="E17" s="139">
        <v>0</v>
      </c>
      <c r="G17" s="13"/>
    </row>
    <row r="18" spans="1:7" x14ac:dyDescent="0.25">
      <c r="A18" s="409" t="s">
        <v>381</v>
      </c>
      <c r="B18" s="409"/>
      <c r="C18" s="409"/>
      <c r="D18" s="409"/>
      <c r="E18" s="409"/>
    </row>
    <row r="19" spans="1:7" x14ac:dyDescent="0.25">
      <c r="A19" s="129" t="s">
        <v>364</v>
      </c>
      <c r="B19" s="130">
        <v>722</v>
      </c>
      <c r="C19" s="130">
        <v>100</v>
      </c>
      <c r="D19" s="131">
        <v>50436</v>
      </c>
      <c r="E19" s="139">
        <v>99.89</v>
      </c>
    </row>
    <row r="20" spans="1:7" x14ac:dyDescent="0.25">
      <c r="A20" s="126" t="s">
        <v>363</v>
      </c>
      <c r="B20" s="234"/>
      <c r="C20" s="234"/>
      <c r="D20" s="127">
        <v>54</v>
      </c>
      <c r="E20" s="140">
        <v>0.11</v>
      </c>
    </row>
    <row r="21" spans="1:7" x14ac:dyDescent="0.25">
      <c r="A21" s="129" t="s">
        <v>138</v>
      </c>
      <c r="B21" s="233"/>
      <c r="C21" s="233"/>
      <c r="D21" s="130"/>
      <c r="E21" s="139"/>
    </row>
    <row r="22" spans="1:7" x14ac:dyDescent="0.25">
      <c r="A22" s="409" t="s">
        <v>380</v>
      </c>
      <c r="B22" s="409"/>
      <c r="C22" s="409"/>
      <c r="D22" s="409"/>
      <c r="E22" s="409"/>
    </row>
    <row r="23" spans="1:7" x14ac:dyDescent="0.25">
      <c r="A23" s="129" t="s">
        <v>364</v>
      </c>
      <c r="B23" s="130">
        <v>722</v>
      </c>
      <c r="C23" s="130">
        <v>100</v>
      </c>
      <c r="D23" s="131">
        <v>50452</v>
      </c>
      <c r="E23" s="139">
        <v>99.92</v>
      </c>
    </row>
    <row r="24" spans="1:7" x14ac:dyDescent="0.25">
      <c r="A24" s="126" t="s">
        <v>363</v>
      </c>
      <c r="B24" s="234"/>
      <c r="C24" s="234"/>
      <c r="D24" s="127">
        <v>38</v>
      </c>
      <c r="E24" s="140">
        <v>0.08</v>
      </c>
    </row>
    <row r="25" spans="1:7" x14ac:dyDescent="0.25">
      <c r="A25" s="129" t="s">
        <v>138</v>
      </c>
      <c r="B25" s="233"/>
      <c r="C25" s="233"/>
      <c r="D25" s="130"/>
      <c r="E25" s="139"/>
    </row>
    <row r="26" spans="1:7" x14ac:dyDescent="0.25">
      <c r="A26" s="228" t="s">
        <v>379</v>
      </c>
      <c r="B26" s="235"/>
      <c r="C26" s="235"/>
      <c r="D26" s="408"/>
      <c r="E26" s="408"/>
    </row>
    <row r="27" spans="1:7" x14ac:dyDescent="0.25">
      <c r="A27" s="129" t="s">
        <v>364</v>
      </c>
      <c r="B27" s="130">
        <v>721</v>
      </c>
      <c r="C27" s="130">
        <v>99.4</v>
      </c>
      <c r="D27" s="131">
        <v>50461</v>
      </c>
      <c r="E27" s="139">
        <v>99.94</v>
      </c>
    </row>
    <row r="28" spans="1:7" x14ac:dyDescent="0.25">
      <c r="A28" s="126" t="s">
        <v>363</v>
      </c>
      <c r="B28" s="127" t="s">
        <v>362</v>
      </c>
      <c r="C28" s="127">
        <v>0.6</v>
      </c>
      <c r="D28" s="127">
        <v>29</v>
      </c>
      <c r="E28" s="140">
        <v>0.06</v>
      </c>
    </row>
    <row r="29" spans="1:7" x14ac:dyDescent="0.25">
      <c r="A29" s="129" t="s">
        <v>138</v>
      </c>
      <c r="B29" s="233"/>
      <c r="C29" s="233"/>
      <c r="D29" s="130"/>
      <c r="E29" s="139"/>
    </row>
    <row r="30" spans="1:7" x14ac:dyDescent="0.25">
      <c r="A30" s="409" t="s">
        <v>378</v>
      </c>
      <c r="B30" s="409"/>
      <c r="C30" s="409"/>
      <c r="D30" s="409"/>
      <c r="E30" s="409"/>
    </row>
    <row r="31" spans="1:7" x14ac:dyDescent="0.25">
      <c r="A31" s="129" t="s">
        <v>364</v>
      </c>
      <c r="B31" s="130">
        <v>722</v>
      </c>
      <c r="C31" s="130">
        <v>100</v>
      </c>
      <c r="D31" s="131">
        <v>50488</v>
      </c>
      <c r="E31" s="139">
        <v>100</v>
      </c>
    </row>
    <row r="32" spans="1:7" x14ac:dyDescent="0.25">
      <c r="A32" s="126" t="s">
        <v>363</v>
      </c>
      <c r="B32" s="127"/>
      <c r="C32" s="127"/>
      <c r="D32" s="234">
        <v>2</v>
      </c>
      <c r="E32" s="242">
        <v>0</v>
      </c>
    </row>
    <row r="33" spans="1:5" x14ac:dyDescent="0.25">
      <c r="A33" s="129" t="s">
        <v>138</v>
      </c>
      <c r="B33" s="233"/>
      <c r="C33" s="233"/>
      <c r="D33" s="130"/>
      <c r="E33" s="139"/>
    </row>
    <row r="34" spans="1:5" x14ac:dyDescent="0.25">
      <c r="A34" s="409" t="s">
        <v>377</v>
      </c>
      <c r="B34" s="409"/>
      <c r="C34" s="409"/>
      <c r="D34" s="410"/>
      <c r="E34" s="410"/>
    </row>
    <row r="35" spans="1:5" x14ac:dyDescent="0.25">
      <c r="A35" s="129" t="s">
        <v>364</v>
      </c>
      <c r="B35" s="130">
        <v>722</v>
      </c>
      <c r="C35" s="130">
        <v>100</v>
      </c>
      <c r="D35" s="131">
        <v>50485</v>
      </c>
      <c r="E35" s="139">
        <v>99.99</v>
      </c>
    </row>
    <row r="36" spans="1:5" x14ac:dyDescent="0.25">
      <c r="A36" s="126" t="s">
        <v>363</v>
      </c>
      <c r="B36" s="234"/>
      <c r="C36" s="234"/>
      <c r="D36" s="127">
        <v>5</v>
      </c>
      <c r="E36" s="140">
        <v>0.01</v>
      </c>
    </row>
    <row r="37" spans="1:5" x14ac:dyDescent="0.25">
      <c r="A37" s="129" t="s">
        <v>138</v>
      </c>
      <c r="B37" s="233"/>
      <c r="C37" s="233"/>
      <c r="D37" s="130"/>
      <c r="E37" s="139"/>
    </row>
    <row r="38" spans="1:5" x14ac:dyDescent="0.25">
      <c r="A38" s="228" t="s">
        <v>376</v>
      </c>
      <c r="B38" s="235"/>
      <c r="C38" s="235"/>
      <c r="D38" s="408"/>
      <c r="E38" s="408"/>
    </row>
    <row r="39" spans="1:5" x14ac:dyDescent="0.25">
      <c r="A39" s="129" t="s">
        <v>365</v>
      </c>
      <c r="B39" s="130">
        <v>19</v>
      </c>
      <c r="C39" s="130">
        <v>0.7</v>
      </c>
      <c r="D39" s="130">
        <v>1361</v>
      </c>
      <c r="E39" s="139">
        <v>2.7</v>
      </c>
    </row>
    <row r="40" spans="1:5" x14ac:dyDescent="0.25">
      <c r="A40" s="126" t="s">
        <v>364</v>
      </c>
      <c r="B40" s="127">
        <v>706</v>
      </c>
      <c r="C40" s="127">
        <v>99.3</v>
      </c>
      <c r="D40" s="128">
        <v>48972</v>
      </c>
      <c r="E40" s="140">
        <v>99.99</v>
      </c>
    </row>
    <row r="41" spans="1:5" x14ac:dyDescent="0.25">
      <c r="A41" s="132" t="s">
        <v>363</v>
      </c>
      <c r="B41" s="236"/>
      <c r="C41" s="236"/>
      <c r="D41" s="133">
        <v>157</v>
      </c>
      <c r="E41" s="141">
        <v>0.31</v>
      </c>
    </row>
    <row r="42" spans="1:5" x14ac:dyDescent="0.25">
      <c r="A42" s="126" t="s">
        <v>138</v>
      </c>
      <c r="B42" s="234"/>
      <c r="C42" s="234"/>
      <c r="D42" s="127"/>
      <c r="E42" s="140"/>
    </row>
    <row r="43" spans="1:5" x14ac:dyDescent="0.25">
      <c r="A43" s="406" t="s">
        <v>375</v>
      </c>
      <c r="B43" s="406"/>
      <c r="C43" s="406"/>
      <c r="D43" s="406"/>
      <c r="E43" s="229"/>
    </row>
    <row r="44" spans="1:5" x14ac:dyDescent="0.25">
      <c r="A44" s="126" t="s">
        <v>364</v>
      </c>
      <c r="B44" s="127">
        <v>722</v>
      </c>
      <c r="C44" s="127">
        <v>100</v>
      </c>
      <c r="D44" s="128">
        <v>50461</v>
      </c>
      <c r="E44" s="140">
        <v>99.94</v>
      </c>
    </row>
    <row r="45" spans="1:5" x14ac:dyDescent="0.25">
      <c r="A45" s="129" t="s">
        <v>363</v>
      </c>
      <c r="B45" s="130">
        <v>0</v>
      </c>
      <c r="C45" s="130">
        <v>0</v>
      </c>
      <c r="D45" s="130">
        <v>29</v>
      </c>
      <c r="E45" s="139">
        <v>0.06</v>
      </c>
    </row>
    <row r="46" spans="1:5" x14ac:dyDescent="0.25">
      <c r="A46" s="126" t="s">
        <v>138</v>
      </c>
      <c r="B46" s="234"/>
      <c r="C46" s="234"/>
      <c r="D46" s="127"/>
      <c r="E46" s="140"/>
    </row>
    <row r="47" spans="1:5" x14ac:dyDescent="0.25">
      <c r="A47" s="406" t="s">
        <v>374</v>
      </c>
      <c r="B47" s="406"/>
      <c r="C47" s="406"/>
      <c r="D47" s="406"/>
      <c r="E47" s="406"/>
    </row>
    <row r="48" spans="1:5" x14ac:dyDescent="0.25">
      <c r="A48" s="126" t="s">
        <v>364</v>
      </c>
      <c r="B48" s="127">
        <v>722</v>
      </c>
      <c r="C48" s="127">
        <v>100</v>
      </c>
      <c r="D48" s="128">
        <v>50468</v>
      </c>
      <c r="E48" s="140">
        <v>99.96</v>
      </c>
    </row>
    <row r="49" spans="1:5" x14ac:dyDescent="0.25">
      <c r="A49" s="129" t="s">
        <v>363</v>
      </c>
      <c r="B49" s="233"/>
      <c r="C49" s="233"/>
      <c r="D49" s="130">
        <v>22</v>
      </c>
      <c r="E49" s="139">
        <v>0.04</v>
      </c>
    </row>
    <row r="50" spans="1:5" x14ac:dyDescent="0.25">
      <c r="A50" s="126" t="s">
        <v>138</v>
      </c>
      <c r="B50" s="234"/>
      <c r="C50" s="234"/>
      <c r="D50" s="127"/>
      <c r="E50" s="140">
        <v>0</v>
      </c>
    </row>
    <row r="51" spans="1:5" x14ac:dyDescent="0.25">
      <c r="A51" s="230" t="s">
        <v>373</v>
      </c>
      <c r="B51" s="237"/>
      <c r="C51" s="237"/>
      <c r="D51" s="407"/>
      <c r="E51" s="407"/>
    </row>
    <row r="52" spans="1:5" x14ac:dyDescent="0.25">
      <c r="A52" s="126" t="s">
        <v>365</v>
      </c>
      <c r="B52" s="135">
        <v>19</v>
      </c>
      <c r="C52" s="135">
        <v>2.63</v>
      </c>
      <c r="D52" s="127">
        <v>1361</v>
      </c>
      <c r="E52" s="140">
        <v>2.7</v>
      </c>
    </row>
    <row r="53" spans="1:5" x14ac:dyDescent="0.25">
      <c r="A53" s="129" t="s">
        <v>364</v>
      </c>
      <c r="B53" s="134">
        <v>702</v>
      </c>
      <c r="C53" s="134">
        <v>97.23</v>
      </c>
      <c r="D53" s="131">
        <v>49105</v>
      </c>
      <c r="E53" s="139">
        <v>97.26</v>
      </c>
    </row>
    <row r="54" spans="1:5" x14ac:dyDescent="0.25">
      <c r="A54" s="126" t="s">
        <v>363</v>
      </c>
      <c r="B54" s="238">
        <v>1</v>
      </c>
      <c r="C54" s="238">
        <v>0.14000000000000001</v>
      </c>
      <c r="D54" s="127">
        <v>24</v>
      </c>
      <c r="E54" s="140">
        <v>0.05</v>
      </c>
    </row>
    <row r="55" spans="1:5" x14ac:dyDescent="0.25">
      <c r="A55" s="129" t="s">
        <v>138</v>
      </c>
      <c r="B55" s="233"/>
      <c r="C55" s="233"/>
      <c r="D55" s="130"/>
      <c r="E55" s="139" t="s">
        <v>372</v>
      </c>
    </row>
    <row r="56" spans="1:5" x14ac:dyDescent="0.25">
      <c r="A56" s="228" t="s">
        <v>371</v>
      </c>
      <c r="B56" s="239"/>
      <c r="C56" s="239"/>
      <c r="D56" s="240"/>
      <c r="E56" s="227"/>
    </row>
    <row r="57" spans="1:5" x14ac:dyDescent="0.25">
      <c r="A57" s="129" t="s">
        <v>364</v>
      </c>
      <c r="B57" s="130">
        <v>721</v>
      </c>
      <c r="C57" s="130">
        <v>99.86</v>
      </c>
      <c r="D57" s="131">
        <v>50452</v>
      </c>
      <c r="E57" s="139">
        <v>99.9</v>
      </c>
    </row>
    <row r="58" spans="1:5" x14ac:dyDescent="0.25">
      <c r="A58" s="126" t="s">
        <v>363</v>
      </c>
      <c r="B58" s="127">
        <v>1</v>
      </c>
      <c r="C58" s="127">
        <v>0.14000000000000001</v>
      </c>
      <c r="D58" s="127">
        <v>38</v>
      </c>
      <c r="E58" s="140">
        <v>0.1</v>
      </c>
    </row>
    <row r="59" spans="1:5" x14ac:dyDescent="0.25">
      <c r="A59" s="406" t="s">
        <v>370</v>
      </c>
      <c r="B59" s="406"/>
      <c r="C59" s="406"/>
      <c r="D59" s="406"/>
      <c r="E59" s="406"/>
    </row>
    <row r="60" spans="1:5" x14ac:dyDescent="0.25">
      <c r="A60" s="126" t="s">
        <v>364</v>
      </c>
      <c r="B60" s="127">
        <v>722</v>
      </c>
      <c r="C60" s="127">
        <v>100</v>
      </c>
      <c r="D60" s="128">
        <v>50487</v>
      </c>
      <c r="E60" s="140">
        <v>99.99</v>
      </c>
    </row>
    <row r="61" spans="1:5" x14ac:dyDescent="0.25">
      <c r="A61" s="129" t="s">
        <v>363</v>
      </c>
      <c r="B61" s="233"/>
      <c r="C61" s="233">
        <v>3</v>
      </c>
      <c r="D61" s="130">
        <v>3</v>
      </c>
      <c r="E61" s="139">
        <v>0.01</v>
      </c>
    </row>
    <row r="62" spans="1:5" x14ac:dyDescent="0.25">
      <c r="A62" s="126" t="s">
        <v>138</v>
      </c>
      <c r="B62" s="234"/>
      <c r="C62" s="234"/>
      <c r="D62" s="127">
        <v>0</v>
      </c>
      <c r="E62" s="140">
        <v>0</v>
      </c>
    </row>
    <row r="63" spans="1:5" x14ac:dyDescent="0.25">
      <c r="A63" s="406" t="s">
        <v>369</v>
      </c>
      <c r="B63" s="406"/>
      <c r="C63" s="406"/>
      <c r="D63" s="406"/>
      <c r="E63" s="406"/>
    </row>
    <row r="64" spans="1:5" x14ac:dyDescent="0.25">
      <c r="A64" s="126" t="s">
        <v>364</v>
      </c>
      <c r="B64" s="127">
        <v>722</v>
      </c>
      <c r="C64" s="127">
        <v>100</v>
      </c>
      <c r="D64" s="128">
        <v>50490</v>
      </c>
      <c r="E64" s="140">
        <v>100</v>
      </c>
    </row>
    <row r="65" spans="1:5" x14ac:dyDescent="0.25">
      <c r="A65" s="129" t="s">
        <v>363</v>
      </c>
      <c r="B65" s="233"/>
      <c r="C65" s="233"/>
      <c r="D65" s="130"/>
      <c r="E65" s="139"/>
    </row>
    <row r="66" spans="1:5" x14ac:dyDescent="0.25">
      <c r="A66" s="126" t="s">
        <v>138</v>
      </c>
      <c r="B66" s="234"/>
      <c r="C66" s="234"/>
      <c r="D66" s="127"/>
      <c r="E66" s="140"/>
    </row>
    <row r="67" spans="1:5" x14ac:dyDescent="0.25">
      <c r="A67" s="406" t="s">
        <v>368</v>
      </c>
      <c r="B67" s="406"/>
      <c r="C67" s="406"/>
      <c r="D67" s="406"/>
      <c r="E67" s="406"/>
    </row>
    <row r="68" spans="1:5" x14ac:dyDescent="0.25">
      <c r="A68" s="126" t="s">
        <v>364</v>
      </c>
      <c r="B68" s="127">
        <v>722</v>
      </c>
      <c r="C68" s="127">
        <v>100</v>
      </c>
      <c r="D68" s="128">
        <v>50470</v>
      </c>
      <c r="E68" s="140">
        <v>99.96</v>
      </c>
    </row>
    <row r="69" spans="1:5" x14ac:dyDescent="0.25">
      <c r="A69" s="129" t="s">
        <v>363</v>
      </c>
      <c r="B69" s="233"/>
      <c r="C69" s="233"/>
      <c r="D69" s="130">
        <v>20</v>
      </c>
      <c r="E69" s="139">
        <v>0</v>
      </c>
    </row>
    <row r="70" spans="1:5" x14ac:dyDescent="0.25">
      <c r="A70" s="126" t="s">
        <v>138</v>
      </c>
      <c r="B70" s="234"/>
      <c r="C70" s="234"/>
      <c r="D70" s="127">
        <v>0</v>
      </c>
      <c r="E70" s="140">
        <v>0</v>
      </c>
    </row>
    <row r="71" spans="1:5" x14ac:dyDescent="0.25">
      <c r="A71" s="406" t="s">
        <v>367</v>
      </c>
      <c r="B71" s="406"/>
      <c r="C71" s="406"/>
      <c r="D71" s="406"/>
      <c r="E71" s="406"/>
    </row>
    <row r="72" spans="1:5" x14ac:dyDescent="0.25">
      <c r="A72" s="126" t="s">
        <v>364</v>
      </c>
      <c r="B72" s="127">
        <v>705</v>
      </c>
      <c r="C72" s="135">
        <v>97.65</v>
      </c>
      <c r="D72" s="128">
        <v>50468</v>
      </c>
      <c r="E72" s="140">
        <v>99.9</v>
      </c>
    </row>
    <row r="73" spans="1:5" x14ac:dyDescent="0.25">
      <c r="A73" s="129" t="s">
        <v>363</v>
      </c>
      <c r="B73" s="130">
        <v>17</v>
      </c>
      <c r="C73" s="134">
        <v>2.35</v>
      </c>
      <c r="D73" s="130">
        <v>22</v>
      </c>
      <c r="E73" s="139">
        <v>0.1</v>
      </c>
    </row>
    <row r="74" spans="1:5" x14ac:dyDescent="0.25">
      <c r="A74" s="126" t="s">
        <v>138</v>
      </c>
      <c r="B74" s="234"/>
      <c r="C74" s="234"/>
      <c r="D74" s="127">
        <v>0</v>
      </c>
      <c r="E74" s="140">
        <v>0</v>
      </c>
    </row>
    <row r="75" spans="1:5" x14ac:dyDescent="0.25">
      <c r="A75" s="406" t="s">
        <v>366</v>
      </c>
      <c r="B75" s="406"/>
      <c r="C75" s="406"/>
      <c r="D75" s="406"/>
      <c r="E75" s="406"/>
    </row>
    <row r="76" spans="1:5" x14ac:dyDescent="0.25">
      <c r="A76" s="126" t="s">
        <v>365</v>
      </c>
      <c r="B76" s="127">
        <v>19</v>
      </c>
      <c r="C76" s="127">
        <v>2.63</v>
      </c>
      <c r="D76" s="128">
        <v>1341</v>
      </c>
      <c r="E76" s="140">
        <v>2.7</v>
      </c>
    </row>
    <row r="77" spans="1:5" x14ac:dyDescent="0.25">
      <c r="A77" s="129" t="s">
        <v>364</v>
      </c>
      <c r="B77" s="130">
        <v>673</v>
      </c>
      <c r="C77" s="130">
        <v>93.21</v>
      </c>
      <c r="D77" s="241">
        <v>49127</v>
      </c>
      <c r="E77" s="139">
        <v>97.6</v>
      </c>
    </row>
    <row r="78" spans="1:5" x14ac:dyDescent="0.25">
      <c r="A78" s="126" t="s">
        <v>363</v>
      </c>
      <c r="B78" s="127">
        <v>30</v>
      </c>
      <c r="C78" s="127">
        <v>4.16</v>
      </c>
      <c r="D78" s="127" t="s">
        <v>362</v>
      </c>
      <c r="E78" s="140">
        <v>0</v>
      </c>
    </row>
    <row r="79" spans="1:5" x14ac:dyDescent="0.25">
      <c r="A79" s="136"/>
      <c r="B79" s="137"/>
      <c r="C79" s="137"/>
      <c r="D79" s="137"/>
      <c r="E79" s="138"/>
    </row>
    <row r="80" spans="1:5" x14ac:dyDescent="0.25">
      <c r="A80" s="136"/>
      <c r="B80" s="187"/>
      <c r="C80" s="187"/>
      <c r="D80" s="137"/>
      <c r="E80" s="138"/>
    </row>
  </sheetData>
  <mergeCells count="20">
    <mergeCell ref="A18:E18"/>
    <mergeCell ref="A22:E22"/>
    <mergeCell ref="D26:E26"/>
    <mergeCell ref="A14:E14"/>
    <mergeCell ref="B3:C3"/>
    <mergeCell ref="A6:D6"/>
    <mergeCell ref="A10:D10"/>
    <mergeCell ref="D3:E3"/>
    <mergeCell ref="A47:E47"/>
    <mergeCell ref="D38:E38"/>
    <mergeCell ref="A43:D43"/>
    <mergeCell ref="A30:E30"/>
    <mergeCell ref="A34:C34"/>
    <mergeCell ref="D34:E34"/>
    <mergeCell ref="A71:E71"/>
    <mergeCell ref="A75:E75"/>
    <mergeCell ref="A59:E59"/>
    <mergeCell ref="A63:E63"/>
    <mergeCell ref="D51:E51"/>
    <mergeCell ref="A67:E67"/>
  </mergeCells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54"/>
  <sheetViews>
    <sheetView zoomScale="70" zoomScaleNormal="70" workbookViewId="0">
      <pane xSplit="1" ySplit="3" topLeftCell="B4" activePane="bottomRight" state="frozen"/>
      <selection pane="topRight"/>
      <selection pane="bottomLeft"/>
      <selection pane="bottomRight" activeCell="I1" sqref="I1"/>
    </sheetView>
  </sheetViews>
  <sheetFormatPr defaultRowHeight="13.8" x14ac:dyDescent="0.25"/>
  <cols>
    <col min="1" max="1" width="6" style="2" customWidth="1"/>
    <col min="2" max="2" width="13.88671875" style="1" customWidth="1"/>
    <col min="3" max="3" width="2.77734375" style="1" customWidth="1"/>
    <col min="4" max="4" width="15.88671875" style="1" customWidth="1"/>
    <col min="5" max="5" width="3.109375" style="1" customWidth="1"/>
    <col min="6" max="6" width="15.5546875" style="1" customWidth="1"/>
    <col min="7" max="7" width="14.33203125" style="1" customWidth="1"/>
    <col min="8" max="8" width="2.6640625" style="1" customWidth="1"/>
    <col min="9" max="9" width="14.6640625" style="1" customWidth="1"/>
    <col min="10" max="10" width="2.6640625" style="1" customWidth="1"/>
    <col min="11" max="11" width="14.109375" style="1" customWidth="1"/>
    <col min="12" max="12" width="2.88671875" style="1" customWidth="1"/>
    <col min="13" max="13" width="13" style="1" customWidth="1"/>
    <col min="14" max="14" width="2.77734375" style="1" customWidth="1"/>
    <col min="15" max="15" width="13.77734375" style="1" customWidth="1"/>
    <col min="16" max="16" width="2.33203125" style="1" customWidth="1"/>
    <col min="17" max="17" width="14" style="1" customWidth="1"/>
    <col min="18" max="18" width="2.6640625" style="1" customWidth="1"/>
    <col min="19" max="19" width="11.21875" style="1" customWidth="1"/>
    <col min="20" max="20" width="2.5546875" style="1" customWidth="1"/>
    <col min="21" max="16384" width="8.88671875" style="1"/>
  </cols>
  <sheetData>
    <row r="1" spans="1:20" ht="23.4" customHeight="1" x14ac:dyDescent="0.25">
      <c r="A1" s="18"/>
      <c r="B1" s="8" t="s">
        <v>830</v>
      </c>
      <c r="C1" s="8"/>
      <c r="D1" s="8"/>
      <c r="E1" s="8"/>
      <c r="F1" s="8"/>
    </row>
    <row r="2" spans="1:20" ht="25.8" customHeight="1" x14ac:dyDescent="0.25">
      <c r="A2" s="17"/>
      <c r="B2" s="17" t="s">
        <v>101</v>
      </c>
      <c r="C2" s="17"/>
      <c r="D2" s="17"/>
      <c r="E2" s="17"/>
      <c r="F2" s="17"/>
      <c r="G2" s="17"/>
      <c r="H2" s="17"/>
      <c r="I2" s="17"/>
      <c r="J2" s="17"/>
    </row>
    <row r="3" spans="1:20" ht="11.4" customHeight="1" x14ac:dyDescent="0.25"/>
    <row r="4" spans="1:20" ht="21" customHeight="1" x14ac:dyDescent="0.25">
      <c r="A4" s="375"/>
      <c r="B4" s="377" t="s">
        <v>100</v>
      </c>
      <c r="C4" s="362"/>
      <c r="D4" s="334" t="s">
        <v>99</v>
      </c>
      <c r="E4" s="362"/>
      <c r="F4" s="379" t="s">
        <v>98</v>
      </c>
      <c r="G4" s="334" t="s">
        <v>97</v>
      </c>
      <c r="H4" s="362"/>
      <c r="I4" s="334" t="s">
        <v>96</v>
      </c>
      <c r="J4" s="362"/>
      <c r="K4" s="334" t="s">
        <v>95</v>
      </c>
      <c r="L4" s="362"/>
      <c r="M4" s="334" t="s">
        <v>94</v>
      </c>
      <c r="N4" s="362"/>
      <c r="O4" s="334" t="s">
        <v>93</v>
      </c>
      <c r="P4" s="362"/>
      <c r="Q4" s="334" t="s">
        <v>92</v>
      </c>
      <c r="R4" s="362"/>
      <c r="S4" s="334" t="s">
        <v>91</v>
      </c>
      <c r="T4" s="362"/>
    </row>
    <row r="5" spans="1:20" ht="17.399999999999999" customHeight="1" x14ac:dyDescent="0.25">
      <c r="A5" s="376"/>
      <c r="B5" s="378" t="s">
        <v>90</v>
      </c>
      <c r="C5" s="363"/>
      <c r="D5" s="335"/>
      <c r="E5" s="363"/>
      <c r="F5" s="380"/>
      <c r="G5" s="335"/>
      <c r="H5" s="363"/>
      <c r="I5" s="335"/>
      <c r="J5" s="363"/>
      <c r="K5" s="335"/>
      <c r="L5" s="363"/>
      <c r="M5" s="335"/>
      <c r="N5" s="363"/>
      <c r="O5" s="335"/>
      <c r="P5" s="363"/>
      <c r="Q5" s="335" t="s">
        <v>89</v>
      </c>
      <c r="R5" s="363"/>
      <c r="S5" s="335"/>
      <c r="T5" s="363"/>
    </row>
    <row r="6" spans="1:20" ht="27.6" x14ac:dyDescent="0.25">
      <c r="A6" s="366">
        <v>1</v>
      </c>
      <c r="B6" s="16" t="s">
        <v>88</v>
      </c>
      <c r="C6" s="368" t="s">
        <v>57</v>
      </c>
      <c r="D6" s="252" t="s">
        <v>76</v>
      </c>
      <c r="E6" s="331" t="s">
        <v>64</v>
      </c>
      <c r="F6" s="252" t="s">
        <v>76</v>
      </c>
      <c r="G6" s="252" t="s">
        <v>76</v>
      </c>
      <c r="H6" s="347" t="s">
        <v>57</v>
      </c>
      <c r="I6" s="252" t="s">
        <v>76</v>
      </c>
      <c r="J6" s="331" t="s">
        <v>64</v>
      </c>
      <c r="K6" s="354" t="s">
        <v>76</v>
      </c>
      <c r="L6" s="355"/>
      <c r="M6" s="358" t="s">
        <v>83</v>
      </c>
      <c r="N6" s="359"/>
      <c r="O6" s="358" t="s">
        <v>83</v>
      </c>
      <c r="P6" s="359"/>
      <c r="Q6" s="338" t="s">
        <v>79</v>
      </c>
      <c r="R6" s="339"/>
      <c r="S6" s="338" t="s">
        <v>87</v>
      </c>
      <c r="T6" s="339"/>
    </row>
    <row r="7" spans="1:20" ht="27.6" x14ac:dyDescent="0.25">
      <c r="A7" s="367"/>
      <c r="B7" s="15" t="s">
        <v>86</v>
      </c>
      <c r="C7" s="369"/>
      <c r="D7" s="253">
        <v>-16</v>
      </c>
      <c r="E7" s="332"/>
      <c r="F7" s="253">
        <v>-26</v>
      </c>
      <c r="G7" s="253">
        <v>-183</v>
      </c>
      <c r="H7" s="348"/>
      <c r="I7" s="253">
        <v>-335</v>
      </c>
      <c r="J7" s="332"/>
      <c r="K7" s="371">
        <v>-260</v>
      </c>
      <c r="L7" s="372"/>
      <c r="M7" s="350">
        <v>-743</v>
      </c>
      <c r="N7" s="351"/>
      <c r="O7" s="350">
        <v>-2105</v>
      </c>
      <c r="P7" s="351"/>
      <c r="Q7" s="340">
        <v>-9540</v>
      </c>
      <c r="R7" s="341"/>
      <c r="S7" s="340"/>
      <c r="T7" s="341"/>
    </row>
    <row r="8" spans="1:20" x14ac:dyDescent="0.25">
      <c r="A8" s="335"/>
      <c r="B8" s="251">
        <v>-81</v>
      </c>
      <c r="C8" s="370"/>
      <c r="D8" s="254"/>
      <c r="E8" s="333"/>
      <c r="F8" s="254"/>
      <c r="G8" s="254"/>
      <c r="H8" s="349"/>
      <c r="I8" s="254"/>
      <c r="J8" s="333"/>
      <c r="K8" s="373"/>
      <c r="L8" s="374"/>
      <c r="M8" s="352"/>
      <c r="N8" s="353"/>
      <c r="O8" s="352"/>
      <c r="P8" s="353"/>
      <c r="Q8" s="342"/>
      <c r="R8" s="343"/>
      <c r="S8" s="364"/>
      <c r="T8" s="365"/>
    </row>
    <row r="9" spans="1:20" x14ac:dyDescent="0.25">
      <c r="A9" s="334">
        <v>2</v>
      </c>
      <c r="B9" s="268" t="s">
        <v>66</v>
      </c>
      <c r="C9" s="331" t="s">
        <v>64</v>
      </c>
      <c r="D9" s="322" t="s">
        <v>66</v>
      </c>
      <c r="E9" s="323"/>
      <c r="F9" s="255" t="s">
        <v>83</v>
      </c>
      <c r="G9" s="322" t="s">
        <v>49</v>
      </c>
      <c r="H9" s="323"/>
      <c r="I9" s="322" t="s">
        <v>49</v>
      </c>
      <c r="J9" s="323"/>
      <c r="K9" s="358" t="s">
        <v>83</v>
      </c>
      <c r="L9" s="359"/>
      <c r="M9" s="338" t="s">
        <v>79</v>
      </c>
      <c r="N9" s="339"/>
      <c r="O9" s="338" t="s">
        <v>79</v>
      </c>
      <c r="P9" s="339"/>
      <c r="Q9" s="358" t="s">
        <v>83</v>
      </c>
      <c r="R9" s="359"/>
      <c r="S9" s="358" t="s">
        <v>83</v>
      </c>
      <c r="T9" s="359"/>
    </row>
    <row r="10" spans="1:20" x14ac:dyDescent="0.25">
      <c r="A10" s="367"/>
      <c r="B10" s="269" t="s">
        <v>62</v>
      </c>
      <c r="C10" s="332"/>
      <c r="D10" s="324" t="s">
        <v>62</v>
      </c>
      <c r="E10" s="325"/>
      <c r="F10" s="256">
        <v>-11</v>
      </c>
      <c r="G10" s="324">
        <v>-116</v>
      </c>
      <c r="H10" s="325"/>
      <c r="I10" s="324">
        <v>-136</v>
      </c>
      <c r="J10" s="325"/>
      <c r="K10" s="350">
        <v>-166</v>
      </c>
      <c r="L10" s="351"/>
      <c r="M10" s="340">
        <v>-525</v>
      </c>
      <c r="N10" s="341"/>
      <c r="O10" s="340">
        <v>-1180</v>
      </c>
      <c r="P10" s="341"/>
      <c r="Q10" s="350">
        <v>-8309</v>
      </c>
      <c r="R10" s="351"/>
      <c r="S10" s="350">
        <v>-11424</v>
      </c>
      <c r="T10" s="351"/>
    </row>
    <row r="11" spans="1:20" x14ac:dyDescent="0.25">
      <c r="A11" s="335"/>
      <c r="B11" s="270">
        <v>-77</v>
      </c>
      <c r="C11" s="333"/>
      <c r="D11" s="336">
        <v>-6</v>
      </c>
      <c r="E11" s="337"/>
      <c r="F11" s="257"/>
      <c r="G11" s="326"/>
      <c r="H11" s="327"/>
      <c r="I11" s="326"/>
      <c r="J11" s="327"/>
      <c r="K11" s="352"/>
      <c r="L11" s="353"/>
      <c r="M11" s="342"/>
      <c r="N11" s="343"/>
      <c r="O11" s="342"/>
      <c r="P11" s="343"/>
      <c r="Q11" s="352"/>
      <c r="R11" s="353"/>
      <c r="S11" s="352"/>
      <c r="T11" s="353"/>
    </row>
    <row r="12" spans="1:20" ht="27.6" x14ac:dyDescent="0.25">
      <c r="A12" s="334">
        <v>3</v>
      </c>
      <c r="B12" s="322" t="s">
        <v>85</v>
      </c>
      <c r="C12" s="323"/>
      <c r="D12" s="322" t="s">
        <v>82</v>
      </c>
      <c r="E12" s="323"/>
      <c r="F12" s="258" t="s">
        <v>82</v>
      </c>
      <c r="G12" s="258" t="s">
        <v>82</v>
      </c>
      <c r="H12" s="331" t="s">
        <v>64</v>
      </c>
      <c r="I12" s="322" t="s">
        <v>82</v>
      </c>
      <c r="J12" s="323"/>
      <c r="K12" s="360" t="s">
        <v>84</v>
      </c>
      <c r="L12" s="331" t="s">
        <v>64</v>
      </c>
      <c r="M12" s="252" t="s">
        <v>76</v>
      </c>
      <c r="N12" s="331" t="s">
        <v>64</v>
      </c>
      <c r="O12" s="354" t="s">
        <v>76</v>
      </c>
      <c r="P12" s="355"/>
      <c r="Q12" s="322" t="s">
        <v>65</v>
      </c>
      <c r="R12" s="323"/>
      <c r="S12" s="354" t="s">
        <v>76</v>
      </c>
      <c r="T12" s="355"/>
    </row>
    <row r="13" spans="1:20" x14ac:dyDescent="0.25">
      <c r="A13" s="335"/>
      <c r="B13" s="336">
        <v>-18</v>
      </c>
      <c r="C13" s="337"/>
      <c r="D13" s="336">
        <v>-6</v>
      </c>
      <c r="E13" s="337"/>
      <c r="F13" s="259">
        <v>-8</v>
      </c>
      <c r="G13" s="259">
        <v>-61</v>
      </c>
      <c r="H13" s="333"/>
      <c r="I13" s="336">
        <v>-70</v>
      </c>
      <c r="J13" s="337"/>
      <c r="K13" s="361"/>
      <c r="L13" s="333"/>
      <c r="M13" s="260">
        <v>-373</v>
      </c>
      <c r="N13" s="333"/>
      <c r="O13" s="356">
        <v>-362</v>
      </c>
      <c r="P13" s="357"/>
      <c r="Q13" s="336">
        <v>-2482</v>
      </c>
      <c r="R13" s="337"/>
      <c r="S13" s="356">
        <v>-3186</v>
      </c>
      <c r="T13" s="357"/>
    </row>
    <row r="14" spans="1:20" x14ac:dyDescent="0.25">
      <c r="A14" s="334">
        <v>4</v>
      </c>
      <c r="B14" s="322" t="s">
        <v>55</v>
      </c>
      <c r="C14" s="323"/>
      <c r="D14" s="358" t="s">
        <v>83</v>
      </c>
      <c r="E14" s="359"/>
      <c r="F14" s="258" t="s">
        <v>66</v>
      </c>
      <c r="G14" s="358" t="s">
        <v>83</v>
      </c>
      <c r="H14" s="359"/>
      <c r="I14" s="358" t="s">
        <v>83</v>
      </c>
      <c r="J14" s="359"/>
      <c r="K14" s="322" t="s">
        <v>49</v>
      </c>
      <c r="L14" s="323"/>
      <c r="M14" s="322" t="s">
        <v>49</v>
      </c>
      <c r="N14" s="323"/>
      <c r="O14" s="322" t="s">
        <v>65</v>
      </c>
      <c r="P14" s="323"/>
      <c r="Q14" s="322" t="s">
        <v>70</v>
      </c>
      <c r="R14" s="323"/>
      <c r="S14" s="322" t="s">
        <v>65</v>
      </c>
      <c r="T14" s="323"/>
    </row>
    <row r="15" spans="1:20" x14ac:dyDescent="0.25">
      <c r="A15" s="367"/>
      <c r="B15" s="324">
        <v>-16</v>
      </c>
      <c r="C15" s="325"/>
      <c r="D15" s="350" t="s">
        <v>48</v>
      </c>
      <c r="E15" s="351"/>
      <c r="F15" s="261" t="s">
        <v>62</v>
      </c>
      <c r="G15" s="350">
        <v>-26</v>
      </c>
      <c r="H15" s="351"/>
      <c r="I15" s="350">
        <v>-60</v>
      </c>
      <c r="J15" s="351"/>
      <c r="K15" s="324">
        <v>-133</v>
      </c>
      <c r="L15" s="325"/>
      <c r="M15" s="324">
        <v>-186</v>
      </c>
      <c r="N15" s="325"/>
      <c r="O15" s="324">
        <v>-285</v>
      </c>
      <c r="P15" s="325"/>
      <c r="Q15" s="324">
        <v>-2325</v>
      </c>
      <c r="R15" s="325"/>
      <c r="S15" s="324">
        <v>-2841</v>
      </c>
      <c r="T15" s="325"/>
    </row>
    <row r="16" spans="1:20" x14ac:dyDescent="0.25">
      <c r="A16" s="335"/>
      <c r="B16" s="326"/>
      <c r="C16" s="327"/>
      <c r="D16" s="352"/>
      <c r="E16" s="353"/>
      <c r="F16" s="259">
        <v>-6</v>
      </c>
      <c r="G16" s="352"/>
      <c r="H16" s="353"/>
      <c r="I16" s="352"/>
      <c r="J16" s="353"/>
      <c r="K16" s="326"/>
      <c r="L16" s="327"/>
      <c r="M16" s="326"/>
      <c r="N16" s="327"/>
      <c r="O16" s="326"/>
      <c r="P16" s="327"/>
      <c r="Q16" s="326"/>
      <c r="R16" s="327"/>
      <c r="S16" s="326"/>
      <c r="T16" s="327"/>
    </row>
    <row r="17" spans="1:20" x14ac:dyDescent="0.25">
      <c r="A17" s="334">
        <v>5</v>
      </c>
      <c r="B17" s="354" t="s">
        <v>76</v>
      </c>
      <c r="C17" s="355"/>
      <c r="D17" s="322" t="s">
        <v>54</v>
      </c>
      <c r="E17" s="323"/>
      <c r="F17" s="258" t="s">
        <v>49</v>
      </c>
      <c r="G17" s="338" t="s">
        <v>79</v>
      </c>
      <c r="H17" s="339"/>
      <c r="I17" s="262" t="s">
        <v>79</v>
      </c>
      <c r="J17" s="331" t="s">
        <v>64</v>
      </c>
      <c r="K17" s="322" t="s">
        <v>77</v>
      </c>
      <c r="L17" s="323"/>
      <c r="M17" s="322" t="s">
        <v>77</v>
      </c>
      <c r="N17" s="323"/>
      <c r="O17" s="258" t="s">
        <v>78</v>
      </c>
      <c r="P17" s="347" t="s">
        <v>57</v>
      </c>
      <c r="Q17" s="258" t="s">
        <v>81</v>
      </c>
      <c r="R17" s="331" t="s">
        <v>64</v>
      </c>
      <c r="S17" s="322" t="s">
        <v>70</v>
      </c>
      <c r="T17" s="323"/>
    </row>
    <row r="18" spans="1:20" x14ac:dyDescent="0.25">
      <c r="A18" s="367"/>
      <c r="B18" s="371">
        <v>-15</v>
      </c>
      <c r="C18" s="372"/>
      <c r="D18" s="324" t="s">
        <v>47</v>
      </c>
      <c r="E18" s="325"/>
      <c r="F18" s="261" t="s">
        <v>48</v>
      </c>
      <c r="G18" s="340">
        <v>-12</v>
      </c>
      <c r="H18" s="341"/>
      <c r="I18" s="263">
        <v>-42</v>
      </c>
      <c r="J18" s="332"/>
      <c r="K18" s="324" t="s">
        <v>73</v>
      </c>
      <c r="L18" s="325"/>
      <c r="M18" s="324" t="s">
        <v>73</v>
      </c>
      <c r="N18" s="325"/>
      <c r="O18" s="261" t="s">
        <v>74</v>
      </c>
      <c r="P18" s="348"/>
      <c r="Q18" s="261">
        <v>-2066</v>
      </c>
      <c r="R18" s="332"/>
      <c r="S18" s="324">
        <v>-2616</v>
      </c>
      <c r="T18" s="325"/>
    </row>
    <row r="19" spans="1:20" x14ac:dyDescent="0.25">
      <c r="A19" s="335"/>
      <c r="B19" s="373"/>
      <c r="C19" s="374"/>
      <c r="D19" s="336" t="s">
        <v>48</v>
      </c>
      <c r="E19" s="337"/>
      <c r="F19" s="264"/>
      <c r="G19" s="342"/>
      <c r="H19" s="343"/>
      <c r="I19" s="265"/>
      <c r="J19" s="333"/>
      <c r="K19" s="326">
        <v>-44</v>
      </c>
      <c r="L19" s="327"/>
      <c r="M19" s="336">
        <v>-155</v>
      </c>
      <c r="N19" s="337"/>
      <c r="O19" s="266">
        <v>-247</v>
      </c>
      <c r="P19" s="349"/>
      <c r="Q19" s="267"/>
      <c r="R19" s="333"/>
      <c r="S19" s="326"/>
      <c r="T19" s="327"/>
    </row>
    <row r="20" spans="1:20" ht="27.6" x14ac:dyDescent="0.25">
      <c r="A20" s="334">
        <v>6</v>
      </c>
      <c r="B20" s="322" t="s">
        <v>80</v>
      </c>
      <c r="C20" s="323"/>
      <c r="D20" s="338" t="s">
        <v>79</v>
      </c>
      <c r="E20" s="339"/>
      <c r="F20" s="258" t="s">
        <v>65</v>
      </c>
      <c r="G20" s="258" t="s">
        <v>66</v>
      </c>
      <c r="H20" s="331" t="s">
        <v>64</v>
      </c>
      <c r="I20" s="322" t="s">
        <v>78</v>
      </c>
      <c r="J20" s="323"/>
      <c r="K20" s="322" t="s">
        <v>82</v>
      </c>
      <c r="L20" s="323"/>
      <c r="M20" s="322" t="s">
        <v>69</v>
      </c>
      <c r="N20" s="323"/>
      <c r="O20" s="322" t="s">
        <v>69</v>
      </c>
      <c r="P20" s="323"/>
      <c r="Q20" s="252" t="s">
        <v>76</v>
      </c>
      <c r="R20" s="331" t="s">
        <v>64</v>
      </c>
      <c r="S20" s="344" t="s">
        <v>75</v>
      </c>
      <c r="T20" s="331" t="s">
        <v>64</v>
      </c>
    </row>
    <row r="21" spans="1:20" x14ac:dyDescent="0.25">
      <c r="A21" s="367"/>
      <c r="B21" s="324">
        <v>-12</v>
      </c>
      <c r="C21" s="325"/>
      <c r="D21" s="340" t="s">
        <v>48</v>
      </c>
      <c r="E21" s="341"/>
      <c r="F21" s="261" t="s">
        <v>48</v>
      </c>
      <c r="G21" s="261" t="s">
        <v>62</v>
      </c>
      <c r="H21" s="332"/>
      <c r="I21" s="324" t="s">
        <v>74</v>
      </c>
      <c r="J21" s="325"/>
      <c r="K21" s="324"/>
      <c r="L21" s="325"/>
      <c r="M21" s="324">
        <v>-85</v>
      </c>
      <c r="N21" s="325"/>
      <c r="O21" s="324">
        <v>-216</v>
      </c>
      <c r="P21" s="325"/>
      <c r="Q21" s="253">
        <v>-1616</v>
      </c>
      <c r="R21" s="332"/>
      <c r="S21" s="345"/>
      <c r="T21" s="332"/>
    </row>
    <row r="22" spans="1:20" x14ac:dyDescent="0.25">
      <c r="A22" s="335"/>
      <c r="B22" s="326"/>
      <c r="C22" s="327"/>
      <c r="D22" s="342"/>
      <c r="E22" s="343"/>
      <c r="F22" s="264"/>
      <c r="G22" s="259">
        <v>-10</v>
      </c>
      <c r="H22" s="333"/>
      <c r="I22" s="336">
        <v>-12</v>
      </c>
      <c r="J22" s="337"/>
      <c r="K22" s="336">
        <v>-42</v>
      </c>
      <c r="L22" s="337"/>
      <c r="M22" s="326"/>
      <c r="N22" s="327"/>
      <c r="O22" s="326"/>
      <c r="P22" s="327"/>
      <c r="Q22" s="254"/>
      <c r="R22" s="333"/>
      <c r="S22" s="346"/>
      <c r="T22" s="333"/>
    </row>
    <row r="23" spans="1:20" ht="27.6" x14ac:dyDescent="0.25">
      <c r="A23" s="334">
        <v>7</v>
      </c>
      <c r="B23" s="322" t="s">
        <v>72</v>
      </c>
      <c r="C23" s="323"/>
      <c r="D23" s="322" t="s">
        <v>58</v>
      </c>
      <c r="E23" s="323"/>
      <c r="F23" s="258" t="s">
        <v>71</v>
      </c>
      <c r="G23" s="322" t="s">
        <v>59</v>
      </c>
      <c r="H23" s="323"/>
      <c r="I23" s="322" t="s">
        <v>69</v>
      </c>
      <c r="J23" s="323"/>
      <c r="K23" s="322" t="s">
        <v>69</v>
      </c>
      <c r="L23" s="323"/>
      <c r="M23" s="322" t="s">
        <v>70</v>
      </c>
      <c r="N23" s="323"/>
      <c r="O23" s="258" t="s">
        <v>70</v>
      </c>
      <c r="P23" s="331" t="s">
        <v>64</v>
      </c>
      <c r="Q23" s="322" t="s">
        <v>69</v>
      </c>
      <c r="R23" s="323"/>
      <c r="S23" s="322" t="s">
        <v>69</v>
      </c>
      <c r="T23" s="323"/>
    </row>
    <row r="24" spans="1:20" x14ac:dyDescent="0.25">
      <c r="A24" s="335"/>
      <c r="B24" s="336">
        <v>-10</v>
      </c>
      <c r="C24" s="337"/>
      <c r="D24" s="336" t="s">
        <v>48</v>
      </c>
      <c r="E24" s="337"/>
      <c r="F24" s="259" t="s">
        <v>48</v>
      </c>
      <c r="G24" s="336" t="s">
        <v>362</v>
      </c>
      <c r="H24" s="337"/>
      <c r="I24" s="336">
        <v>-11</v>
      </c>
      <c r="J24" s="337"/>
      <c r="K24" s="336">
        <v>-37</v>
      </c>
      <c r="L24" s="337"/>
      <c r="M24" s="336">
        <v>-61</v>
      </c>
      <c r="N24" s="337"/>
      <c r="O24" s="259">
        <v>-191</v>
      </c>
      <c r="P24" s="333"/>
      <c r="Q24" s="336">
        <v>-1030</v>
      </c>
      <c r="R24" s="337"/>
      <c r="S24" s="336">
        <v>-1382</v>
      </c>
      <c r="T24" s="337"/>
    </row>
    <row r="25" spans="1:20" x14ac:dyDescent="0.25">
      <c r="A25" s="334">
        <v>8</v>
      </c>
      <c r="B25" s="322" t="s">
        <v>68</v>
      </c>
      <c r="C25" s="323"/>
      <c r="D25" s="322" t="s">
        <v>67</v>
      </c>
      <c r="E25" s="323"/>
      <c r="F25" s="258" t="s">
        <v>58</v>
      </c>
      <c r="G25" s="322" t="s">
        <v>69</v>
      </c>
      <c r="H25" s="323"/>
      <c r="I25" s="322" t="s">
        <v>66</v>
      </c>
      <c r="J25" s="323"/>
      <c r="K25" s="322" t="s">
        <v>58</v>
      </c>
      <c r="L25" s="323"/>
      <c r="M25" s="322" t="s">
        <v>65</v>
      </c>
      <c r="N25" s="323"/>
      <c r="O25" s="258" t="s">
        <v>49</v>
      </c>
      <c r="P25" s="331" t="s">
        <v>64</v>
      </c>
      <c r="Q25" s="322" t="s">
        <v>54</v>
      </c>
      <c r="R25" s="323"/>
      <c r="S25" s="322" t="s">
        <v>54</v>
      </c>
      <c r="T25" s="323"/>
    </row>
    <row r="26" spans="1:20" x14ac:dyDescent="0.25">
      <c r="A26" s="367"/>
      <c r="B26" s="324" t="s">
        <v>63</v>
      </c>
      <c r="C26" s="325"/>
      <c r="D26" s="324" t="s">
        <v>48</v>
      </c>
      <c r="E26" s="325"/>
      <c r="F26" s="261" t="s">
        <v>48</v>
      </c>
      <c r="G26" s="324" t="s">
        <v>48</v>
      </c>
      <c r="H26" s="325"/>
      <c r="I26" s="324" t="s">
        <v>62</v>
      </c>
      <c r="J26" s="325"/>
      <c r="K26" s="324">
        <v>-26</v>
      </c>
      <c r="L26" s="325"/>
      <c r="M26" s="324">
        <v>-60</v>
      </c>
      <c r="N26" s="325"/>
      <c r="O26" s="261">
        <v>-167</v>
      </c>
      <c r="P26" s="332"/>
      <c r="Q26" s="324" t="s">
        <v>47</v>
      </c>
      <c r="R26" s="325"/>
      <c r="S26" s="324" t="s">
        <v>47</v>
      </c>
      <c r="T26" s="325"/>
    </row>
    <row r="27" spans="1:20" x14ac:dyDescent="0.25">
      <c r="A27" s="335"/>
      <c r="B27" s="336">
        <v>-10</v>
      </c>
      <c r="C27" s="337"/>
      <c r="D27" s="326"/>
      <c r="E27" s="327"/>
      <c r="F27" s="264"/>
      <c r="G27" s="326"/>
      <c r="H27" s="327"/>
      <c r="I27" s="336">
        <v>-11</v>
      </c>
      <c r="J27" s="337"/>
      <c r="K27" s="326"/>
      <c r="L27" s="327"/>
      <c r="M27" s="326"/>
      <c r="N27" s="327"/>
      <c r="O27" s="264"/>
      <c r="P27" s="333"/>
      <c r="Q27" s="336">
        <v>-945</v>
      </c>
      <c r="R27" s="337"/>
      <c r="S27" s="336">
        <v>-1051</v>
      </c>
      <c r="T27" s="337"/>
    </row>
    <row r="28" spans="1:20" x14ac:dyDescent="0.25">
      <c r="A28" s="334">
        <v>9</v>
      </c>
      <c r="B28" s="322" t="s">
        <v>61</v>
      </c>
      <c r="C28" s="323"/>
      <c r="D28" s="322" t="s">
        <v>77</v>
      </c>
      <c r="E28" s="323"/>
      <c r="F28" s="258" t="s">
        <v>60</v>
      </c>
      <c r="G28" s="322" t="s">
        <v>796</v>
      </c>
      <c r="H28" s="323"/>
      <c r="I28" s="322" t="s">
        <v>58</v>
      </c>
      <c r="J28" s="323"/>
      <c r="K28" s="322" t="s">
        <v>51</v>
      </c>
      <c r="L28" s="323"/>
      <c r="M28" s="258" t="s">
        <v>54</v>
      </c>
      <c r="N28" s="328" t="s">
        <v>57</v>
      </c>
      <c r="O28" s="322" t="s">
        <v>52</v>
      </c>
      <c r="P28" s="323"/>
      <c r="Q28" s="322" t="s">
        <v>52</v>
      </c>
      <c r="R28" s="323"/>
      <c r="S28" s="322" t="s">
        <v>52</v>
      </c>
      <c r="T28" s="323"/>
    </row>
    <row r="29" spans="1:20" x14ac:dyDescent="0.25">
      <c r="A29" s="367"/>
      <c r="B29" s="324">
        <v>-9</v>
      </c>
      <c r="C29" s="325"/>
      <c r="D29" s="324" t="s">
        <v>73</v>
      </c>
      <c r="E29" s="325"/>
      <c r="F29" s="261" t="s">
        <v>48</v>
      </c>
      <c r="G29" s="324" t="s">
        <v>48</v>
      </c>
      <c r="H29" s="325"/>
      <c r="I29" s="324">
        <v>-6</v>
      </c>
      <c r="J29" s="325"/>
      <c r="K29" s="324">
        <v>-8</v>
      </c>
      <c r="L29" s="325"/>
      <c r="M29" s="261" t="s">
        <v>47</v>
      </c>
      <c r="N29" s="329"/>
      <c r="O29" s="324">
        <v>-73</v>
      </c>
      <c r="P29" s="325"/>
      <c r="Q29" s="324">
        <v>-886</v>
      </c>
      <c r="R29" s="325"/>
      <c r="S29" s="324">
        <v>-995</v>
      </c>
      <c r="T29" s="325"/>
    </row>
    <row r="30" spans="1:20" x14ac:dyDescent="0.25">
      <c r="A30" s="335"/>
      <c r="B30" s="326"/>
      <c r="C30" s="327"/>
      <c r="D30" s="381" t="s">
        <v>48</v>
      </c>
      <c r="E30" s="382"/>
      <c r="F30" s="264"/>
      <c r="G30" s="326"/>
      <c r="H30" s="327"/>
      <c r="I30" s="326"/>
      <c r="J30" s="327"/>
      <c r="K30" s="326"/>
      <c r="L30" s="327"/>
      <c r="M30" s="259">
        <v>-28</v>
      </c>
      <c r="N30" s="330"/>
      <c r="O30" s="326"/>
      <c r="P30" s="327"/>
      <c r="Q30" s="326"/>
      <c r="R30" s="327"/>
      <c r="S30" s="326"/>
      <c r="T30" s="327"/>
    </row>
    <row r="31" spans="1:20" x14ac:dyDescent="0.25">
      <c r="A31" s="334">
        <v>10</v>
      </c>
      <c r="B31" s="322" t="s">
        <v>56</v>
      </c>
      <c r="C31" s="323"/>
      <c r="D31" s="322" t="s">
        <v>60</v>
      </c>
      <c r="E31" s="323"/>
      <c r="F31" s="258" t="s">
        <v>51</v>
      </c>
      <c r="G31" s="322" t="s">
        <v>55</v>
      </c>
      <c r="H31" s="323"/>
      <c r="I31" s="322" t="s">
        <v>54</v>
      </c>
      <c r="J31" s="323"/>
      <c r="K31" s="322" t="s">
        <v>53</v>
      </c>
      <c r="L31" s="323"/>
      <c r="M31" s="322" t="s">
        <v>52</v>
      </c>
      <c r="N31" s="323"/>
      <c r="O31" s="322" t="s">
        <v>51</v>
      </c>
      <c r="P31" s="323"/>
      <c r="Q31" s="322" t="s">
        <v>50</v>
      </c>
      <c r="R31" s="323"/>
      <c r="S31" s="322" t="s">
        <v>49</v>
      </c>
      <c r="T31" s="323"/>
    </row>
    <row r="32" spans="1:20" x14ac:dyDescent="0.25">
      <c r="A32" s="367"/>
      <c r="B32" s="324">
        <v>-7</v>
      </c>
      <c r="C32" s="325"/>
      <c r="D32" s="324" t="s">
        <v>48</v>
      </c>
      <c r="E32" s="325"/>
      <c r="F32" s="261" t="s">
        <v>48</v>
      </c>
      <c r="G32" s="324" t="s">
        <v>48</v>
      </c>
      <c r="H32" s="325"/>
      <c r="I32" s="324" t="s">
        <v>47</v>
      </c>
      <c r="J32" s="325"/>
      <c r="K32" s="324">
        <v>-8</v>
      </c>
      <c r="L32" s="325"/>
      <c r="M32" s="324">
        <v>-23</v>
      </c>
      <c r="N32" s="325"/>
      <c r="O32" s="324">
        <v>-56</v>
      </c>
      <c r="P32" s="325"/>
      <c r="Q32" s="324">
        <v>-587</v>
      </c>
      <c r="R32" s="325"/>
      <c r="S32" s="324">
        <v>-874</v>
      </c>
      <c r="T32" s="325"/>
    </row>
    <row r="33" spans="1:20" x14ac:dyDescent="0.25">
      <c r="A33" s="367"/>
      <c r="B33" s="383"/>
      <c r="C33" s="384"/>
      <c r="D33" s="320"/>
      <c r="E33" s="321"/>
      <c r="F33" s="273"/>
      <c r="G33" s="320"/>
      <c r="H33" s="321"/>
      <c r="I33" s="324">
        <v>-6</v>
      </c>
      <c r="J33" s="325"/>
      <c r="K33" s="320"/>
      <c r="L33" s="321"/>
      <c r="M33" s="320"/>
      <c r="N33" s="321"/>
      <c r="O33" s="320"/>
      <c r="P33" s="321"/>
      <c r="Q33" s="320"/>
      <c r="R33" s="321"/>
      <c r="S33" s="320"/>
      <c r="T33" s="321"/>
    </row>
    <row r="34" spans="1:20" x14ac:dyDescent="0.25">
      <c r="A34" s="316">
        <v>11</v>
      </c>
      <c r="B34" s="310" t="s">
        <v>797</v>
      </c>
      <c r="C34" s="311"/>
      <c r="D34" s="312"/>
      <c r="E34" s="313"/>
      <c r="F34" s="275" t="s">
        <v>151</v>
      </c>
      <c r="G34" s="305" t="s">
        <v>829</v>
      </c>
      <c r="H34" s="305"/>
      <c r="I34" s="305" t="s">
        <v>798</v>
      </c>
      <c r="J34" s="305"/>
      <c r="K34" s="314" t="s">
        <v>54</v>
      </c>
      <c r="L34" s="311"/>
      <c r="M34" s="306" t="s">
        <v>82</v>
      </c>
      <c r="N34" s="306"/>
      <c r="O34" s="305" t="s">
        <v>54</v>
      </c>
      <c r="P34" s="305"/>
      <c r="Q34" s="305" t="s">
        <v>801</v>
      </c>
      <c r="R34" s="305"/>
      <c r="S34" s="305" t="s">
        <v>77</v>
      </c>
      <c r="T34" s="305"/>
    </row>
    <row r="35" spans="1:20" x14ac:dyDescent="0.25">
      <c r="A35" s="317"/>
      <c r="B35" s="315">
        <v>-7</v>
      </c>
      <c r="C35" s="302"/>
      <c r="D35" s="301"/>
      <c r="E35" s="302"/>
      <c r="F35" s="276">
        <v>-1</v>
      </c>
      <c r="G35" s="303">
        <v>-1</v>
      </c>
      <c r="H35" s="303"/>
      <c r="I35" s="303" t="s">
        <v>799</v>
      </c>
      <c r="J35" s="303"/>
      <c r="K35" s="301" t="s">
        <v>800</v>
      </c>
      <c r="L35" s="302"/>
      <c r="M35" s="303">
        <v>-23</v>
      </c>
      <c r="N35" s="303"/>
      <c r="O35" s="303" t="s">
        <v>800</v>
      </c>
      <c r="P35" s="303"/>
      <c r="Q35" s="303">
        <v>-440</v>
      </c>
      <c r="R35" s="303"/>
      <c r="S35" s="303" t="s">
        <v>73</v>
      </c>
      <c r="T35" s="303"/>
    </row>
    <row r="36" spans="1:20" x14ac:dyDescent="0.25">
      <c r="A36" s="318"/>
      <c r="B36" s="307"/>
      <c r="C36" s="308"/>
      <c r="D36" s="309"/>
      <c r="E36" s="308"/>
      <c r="F36" s="277"/>
      <c r="G36" s="304"/>
      <c r="H36" s="304"/>
      <c r="I36" s="304">
        <v>-5</v>
      </c>
      <c r="J36" s="304"/>
      <c r="K36" s="304">
        <v>-7</v>
      </c>
      <c r="L36" s="304"/>
      <c r="M36" s="304"/>
      <c r="N36" s="304"/>
      <c r="O36" s="304">
        <v>-55</v>
      </c>
      <c r="P36" s="304"/>
      <c r="Q36" s="304"/>
      <c r="R36" s="304"/>
      <c r="S36" s="304">
        <v>-776</v>
      </c>
      <c r="T36" s="304"/>
    </row>
    <row r="37" spans="1:20" x14ac:dyDescent="0.25">
      <c r="A37" s="319">
        <v>12</v>
      </c>
      <c r="B37" s="310" t="s">
        <v>802</v>
      </c>
      <c r="C37" s="311"/>
      <c r="D37" s="312"/>
      <c r="E37" s="313"/>
      <c r="F37" s="275" t="s">
        <v>54</v>
      </c>
      <c r="G37" s="305" t="s">
        <v>814</v>
      </c>
      <c r="H37" s="305"/>
      <c r="I37" s="305" t="s">
        <v>52</v>
      </c>
      <c r="J37" s="305"/>
      <c r="K37" s="305" t="s">
        <v>66</v>
      </c>
      <c r="L37" s="305"/>
      <c r="M37" s="306" t="s">
        <v>51</v>
      </c>
      <c r="N37" s="306"/>
      <c r="O37" s="305" t="s">
        <v>817</v>
      </c>
      <c r="P37" s="305"/>
      <c r="Q37" s="305" t="s">
        <v>51</v>
      </c>
      <c r="R37" s="305"/>
      <c r="S37" s="305" t="s">
        <v>818</v>
      </c>
      <c r="T37" s="305"/>
    </row>
    <row r="38" spans="1:20" x14ac:dyDescent="0.25">
      <c r="A38" s="319"/>
      <c r="B38" s="315">
        <v>-6</v>
      </c>
      <c r="C38" s="302"/>
      <c r="D38" s="301"/>
      <c r="E38" s="302"/>
      <c r="F38" s="276" t="s">
        <v>800</v>
      </c>
      <c r="G38" s="303" t="s">
        <v>815</v>
      </c>
      <c r="H38" s="303"/>
      <c r="I38" s="303">
        <v>-5</v>
      </c>
      <c r="J38" s="303"/>
      <c r="K38" s="303" t="s">
        <v>816</v>
      </c>
      <c r="L38" s="303"/>
      <c r="M38" s="303">
        <v>-22</v>
      </c>
      <c r="N38" s="303"/>
      <c r="O38" s="303">
        <v>-30</v>
      </c>
      <c r="P38" s="303"/>
      <c r="Q38" s="303">
        <v>-423</v>
      </c>
      <c r="R38" s="303"/>
      <c r="S38" s="303">
        <v>-600</v>
      </c>
      <c r="T38" s="303"/>
    </row>
    <row r="39" spans="1:20" s="249" customFormat="1" x14ac:dyDescent="0.25">
      <c r="A39" s="319"/>
      <c r="B39" s="307"/>
      <c r="C39" s="308"/>
      <c r="D39" s="309"/>
      <c r="E39" s="308"/>
      <c r="F39" s="277" t="s">
        <v>362</v>
      </c>
      <c r="G39" s="304" t="s">
        <v>362</v>
      </c>
      <c r="H39" s="304"/>
      <c r="I39" s="304"/>
      <c r="J39" s="304"/>
      <c r="K39" s="304">
        <v>-7</v>
      </c>
      <c r="L39" s="304"/>
      <c r="M39" s="304"/>
      <c r="N39" s="304"/>
      <c r="O39" s="304"/>
      <c r="P39" s="304"/>
      <c r="Q39" s="304"/>
      <c r="R39" s="304"/>
      <c r="S39" s="304"/>
      <c r="T39" s="304"/>
    </row>
    <row r="40" spans="1:20" s="249" customFormat="1" x14ac:dyDescent="0.25">
      <c r="A40" s="319">
        <v>13</v>
      </c>
      <c r="B40" s="310" t="s">
        <v>803</v>
      </c>
      <c r="C40" s="311"/>
      <c r="D40" s="312"/>
      <c r="E40" s="313"/>
      <c r="F40" s="275" t="s">
        <v>819</v>
      </c>
      <c r="G40" s="305" t="s">
        <v>821</v>
      </c>
      <c r="H40" s="305"/>
      <c r="I40" s="305" t="s">
        <v>823</v>
      </c>
      <c r="J40" s="305"/>
      <c r="K40" s="305" t="s">
        <v>826</v>
      </c>
      <c r="L40" s="305"/>
      <c r="M40" s="306" t="s">
        <v>825</v>
      </c>
      <c r="N40" s="306"/>
      <c r="O40" s="305" t="s">
        <v>828</v>
      </c>
      <c r="P40" s="305"/>
      <c r="Q40" s="305" t="s">
        <v>812</v>
      </c>
      <c r="R40" s="305"/>
      <c r="S40" s="305" t="s">
        <v>51</v>
      </c>
      <c r="T40" s="305"/>
    </row>
    <row r="41" spans="1:20" s="249" customFormat="1" x14ac:dyDescent="0.25">
      <c r="A41" s="319"/>
      <c r="B41" s="315" t="s">
        <v>804</v>
      </c>
      <c r="C41" s="302"/>
      <c r="D41" s="301"/>
      <c r="E41" s="302"/>
      <c r="F41" s="276" t="s">
        <v>820</v>
      </c>
      <c r="G41" s="303" t="s">
        <v>822</v>
      </c>
      <c r="H41" s="303"/>
      <c r="I41" s="303" t="s">
        <v>824</v>
      </c>
      <c r="J41" s="303"/>
      <c r="K41" s="303">
        <v>-6</v>
      </c>
      <c r="L41" s="303"/>
      <c r="M41" s="303" t="s">
        <v>827</v>
      </c>
      <c r="N41" s="303"/>
      <c r="O41" s="303" t="s">
        <v>815</v>
      </c>
      <c r="P41" s="303"/>
      <c r="Q41" s="303" t="s">
        <v>813</v>
      </c>
      <c r="R41" s="303"/>
      <c r="S41" s="303"/>
      <c r="T41" s="303"/>
    </row>
    <row r="42" spans="1:20" s="249" customFormat="1" x14ac:dyDescent="0.25">
      <c r="A42" s="319"/>
      <c r="B42" s="307">
        <v>-6</v>
      </c>
      <c r="C42" s="308"/>
      <c r="D42" s="309"/>
      <c r="E42" s="308"/>
      <c r="F42" s="277" t="s">
        <v>362</v>
      </c>
      <c r="G42" s="304" t="s">
        <v>362</v>
      </c>
      <c r="H42" s="304"/>
      <c r="I42" s="304">
        <v>-5</v>
      </c>
      <c r="J42" s="304"/>
      <c r="K42" s="304"/>
      <c r="L42" s="304"/>
      <c r="M42" s="304">
        <v>-16</v>
      </c>
      <c r="N42" s="304"/>
      <c r="O42" s="304">
        <v>-28</v>
      </c>
      <c r="P42" s="304"/>
      <c r="Q42" s="304">
        <v>-362</v>
      </c>
      <c r="R42" s="304"/>
      <c r="S42" s="304">
        <v>-519</v>
      </c>
      <c r="T42" s="304"/>
    </row>
    <row r="43" spans="1:20" s="249" customFormat="1" x14ac:dyDescent="0.25">
      <c r="A43" s="319">
        <v>14</v>
      </c>
      <c r="B43" s="310" t="s">
        <v>805</v>
      </c>
      <c r="C43" s="311"/>
      <c r="D43" s="312"/>
      <c r="E43" s="313"/>
      <c r="F43" s="275"/>
      <c r="G43" s="314" t="s">
        <v>54</v>
      </c>
      <c r="H43" s="311"/>
      <c r="I43" s="305" t="s">
        <v>814</v>
      </c>
      <c r="J43" s="305"/>
      <c r="K43" s="305" t="s">
        <v>52</v>
      </c>
      <c r="L43" s="305"/>
      <c r="M43" s="305" t="s">
        <v>810</v>
      </c>
      <c r="N43" s="305"/>
      <c r="O43" s="305" t="s">
        <v>812</v>
      </c>
      <c r="P43" s="305"/>
      <c r="Q43" s="305" t="s">
        <v>814</v>
      </c>
      <c r="R43" s="305"/>
      <c r="S43" s="305" t="s">
        <v>826</v>
      </c>
      <c r="T43" s="305"/>
    </row>
    <row r="44" spans="1:20" s="249" customFormat="1" x14ac:dyDescent="0.25">
      <c r="A44" s="319"/>
      <c r="B44" s="315" t="s">
        <v>806</v>
      </c>
      <c r="C44" s="302"/>
      <c r="D44" s="301"/>
      <c r="E44" s="302"/>
      <c r="F44" s="276"/>
      <c r="G44" s="301" t="s">
        <v>800</v>
      </c>
      <c r="H44" s="302"/>
      <c r="I44" s="303" t="s">
        <v>815</v>
      </c>
      <c r="J44" s="303"/>
      <c r="K44" s="303"/>
      <c r="L44" s="303"/>
      <c r="M44" s="303" t="s">
        <v>811</v>
      </c>
      <c r="N44" s="303"/>
      <c r="O44" s="303" t="s">
        <v>813</v>
      </c>
      <c r="P44" s="303"/>
      <c r="Q44" s="303" t="s">
        <v>815</v>
      </c>
      <c r="R44" s="303"/>
      <c r="S44" s="303"/>
      <c r="T44" s="303"/>
    </row>
    <row r="45" spans="1:20" s="249" customFormat="1" x14ac:dyDescent="0.25">
      <c r="A45" s="319"/>
      <c r="B45" s="307">
        <v>-6</v>
      </c>
      <c r="C45" s="308"/>
      <c r="D45" s="309"/>
      <c r="E45" s="308"/>
      <c r="F45" s="277"/>
      <c r="G45" s="304" t="s">
        <v>362</v>
      </c>
      <c r="H45" s="304"/>
      <c r="I45" s="304" t="s">
        <v>362</v>
      </c>
      <c r="J45" s="304"/>
      <c r="K45" s="304">
        <v>-6</v>
      </c>
      <c r="L45" s="304"/>
      <c r="M45" s="304">
        <v>-14</v>
      </c>
      <c r="N45" s="304"/>
      <c r="O45" s="304">
        <v>-27</v>
      </c>
      <c r="P45" s="304"/>
      <c r="Q45" s="304">
        <v>-320</v>
      </c>
      <c r="R45" s="304"/>
      <c r="S45" s="304">
        <v>-484</v>
      </c>
      <c r="T45" s="304"/>
    </row>
    <row r="46" spans="1:20" s="249" customFormat="1" x14ac:dyDescent="0.25">
      <c r="A46" s="319">
        <v>15</v>
      </c>
      <c r="B46" s="310" t="s">
        <v>54</v>
      </c>
      <c r="C46" s="311"/>
      <c r="D46" s="312"/>
      <c r="E46" s="313"/>
      <c r="F46" s="275"/>
      <c r="G46" s="305" t="s">
        <v>807</v>
      </c>
      <c r="H46" s="305"/>
      <c r="I46" s="305" t="s">
        <v>807</v>
      </c>
      <c r="J46" s="305"/>
      <c r="K46" s="305" t="s">
        <v>807</v>
      </c>
      <c r="L46" s="305"/>
      <c r="M46" s="306" t="s">
        <v>809</v>
      </c>
      <c r="N46" s="306"/>
      <c r="O46" s="305" t="s">
        <v>810</v>
      </c>
      <c r="P46" s="305"/>
      <c r="Q46" s="305" t="s">
        <v>78</v>
      </c>
      <c r="R46" s="305"/>
      <c r="S46" s="305" t="s">
        <v>812</v>
      </c>
      <c r="T46" s="305"/>
    </row>
    <row r="47" spans="1:20" s="249" customFormat="1" x14ac:dyDescent="0.25">
      <c r="A47" s="319"/>
      <c r="B47" s="315" t="s">
        <v>800</v>
      </c>
      <c r="C47" s="302"/>
      <c r="D47" s="301"/>
      <c r="E47" s="302"/>
      <c r="F47" s="276"/>
      <c r="G47" s="303" t="s">
        <v>808</v>
      </c>
      <c r="H47" s="303"/>
      <c r="I47" s="303" t="s">
        <v>808</v>
      </c>
      <c r="J47" s="303"/>
      <c r="K47" s="303" t="s">
        <v>808</v>
      </c>
      <c r="L47" s="303"/>
      <c r="M47" s="303">
        <v>-13</v>
      </c>
      <c r="N47" s="303"/>
      <c r="O47" s="303" t="s">
        <v>811</v>
      </c>
      <c r="P47" s="303"/>
      <c r="Q47" s="303" t="s">
        <v>74</v>
      </c>
      <c r="R47" s="303"/>
      <c r="S47" s="303" t="s">
        <v>813</v>
      </c>
      <c r="T47" s="303"/>
    </row>
    <row r="48" spans="1:20" s="249" customFormat="1" x14ac:dyDescent="0.25">
      <c r="A48" s="319"/>
      <c r="B48" s="307">
        <v>-5</v>
      </c>
      <c r="C48" s="308"/>
      <c r="D48" s="309"/>
      <c r="E48" s="308"/>
      <c r="F48" s="277"/>
      <c r="G48" s="304" t="s">
        <v>362</v>
      </c>
      <c r="H48" s="304"/>
      <c r="I48" s="304" t="s">
        <v>362</v>
      </c>
      <c r="J48" s="304"/>
      <c r="K48" s="304">
        <v>-5</v>
      </c>
      <c r="L48" s="304"/>
      <c r="M48" s="304"/>
      <c r="N48" s="304"/>
      <c r="O48" s="304">
        <v>-25</v>
      </c>
      <c r="P48" s="304"/>
      <c r="Q48" s="304">
        <v>-313</v>
      </c>
      <c r="R48" s="304"/>
      <c r="S48" s="304">
        <v>-405</v>
      </c>
      <c r="T48" s="304"/>
    </row>
    <row r="49" spans="1:13" s="249" customFormat="1" x14ac:dyDescent="0.3">
      <c r="A49" s="9"/>
      <c r="B49" s="271"/>
      <c r="C49" s="271"/>
      <c r="D49" s="271"/>
      <c r="E49" s="271"/>
      <c r="F49" s="271"/>
      <c r="G49" s="271"/>
      <c r="H49" s="271"/>
      <c r="I49" s="271"/>
      <c r="J49" s="271"/>
      <c r="K49" s="271"/>
      <c r="L49" s="272"/>
      <c r="M49" s="272"/>
    </row>
    <row r="50" spans="1:13" s="249" customFormat="1" x14ac:dyDescent="0.25">
      <c r="A50" s="9"/>
      <c r="B50" s="2" t="s">
        <v>46</v>
      </c>
      <c r="C50" s="1"/>
      <c r="D50" s="1"/>
      <c r="E50" s="1"/>
      <c r="F50" s="1"/>
      <c r="G50" s="1"/>
      <c r="H50" s="1"/>
      <c r="I50" s="1"/>
      <c r="J50" s="271"/>
      <c r="K50" s="271"/>
      <c r="L50" s="272"/>
      <c r="M50" s="272"/>
    </row>
    <row r="51" spans="1:13" s="249" customFormat="1" x14ac:dyDescent="0.25">
      <c r="A51" s="9"/>
      <c r="B51" s="2" t="s">
        <v>38</v>
      </c>
      <c r="C51" s="1"/>
      <c r="D51" s="1"/>
      <c r="E51" s="1"/>
      <c r="F51" s="1"/>
      <c r="G51" s="1"/>
      <c r="H51" s="1"/>
      <c r="I51" s="1"/>
      <c r="J51" s="271"/>
      <c r="K51" s="271"/>
      <c r="L51" s="272"/>
      <c r="M51" s="272"/>
    </row>
    <row r="52" spans="1:13" s="249" customFormat="1" x14ac:dyDescent="0.25">
      <c r="A52" s="9"/>
      <c r="B52" s="1"/>
      <c r="C52" s="1"/>
      <c r="D52" s="1"/>
      <c r="E52" s="1"/>
      <c r="F52" s="1"/>
      <c r="G52" s="1"/>
      <c r="H52" s="1"/>
      <c r="I52" s="1"/>
      <c r="J52" s="271"/>
      <c r="K52" s="271"/>
      <c r="L52" s="272"/>
      <c r="M52" s="272"/>
    </row>
    <row r="53" spans="1:13" s="249" customFormat="1" x14ac:dyDescent="0.3">
      <c r="A53" s="9"/>
      <c r="B53" s="271"/>
      <c r="C53" s="271"/>
      <c r="D53" s="271"/>
      <c r="E53" s="271"/>
      <c r="F53" s="271"/>
      <c r="G53" s="271"/>
      <c r="H53" s="271"/>
      <c r="I53" s="271"/>
      <c r="J53" s="271"/>
      <c r="K53" s="271"/>
      <c r="L53" s="272"/>
      <c r="M53" s="272"/>
    </row>
    <row r="54" spans="1:13" x14ac:dyDescent="0.2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</sheetData>
  <mergeCells count="385">
    <mergeCell ref="D31:E31"/>
    <mergeCell ref="D32:E32"/>
    <mergeCell ref="D33:E33"/>
    <mergeCell ref="A28:A30"/>
    <mergeCell ref="B28:C28"/>
    <mergeCell ref="B29:C29"/>
    <mergeCell ref="B30:C30"/>
    <mergeCell ref="D28:E28"/>
    <mergeCell ref="D29:E29"/>
    <mergeCell ref="D30:E30"/>
    <mergeCell ref="A31:A33"/>
    <mergeCell ref="B31:C31"/>
    <mergeCell ref="B32:C32"/>
    <mergeCell ref="B33:C33"/>
    <mergeCell ref="D15:E15"/>
    <mergeCell ref="D16:E16"/>
    <mergeCell ref="A25:A27"/>
    <mergeCell ref="B25:C25"/>
    <mergeCell ref="B26:C26"/>
    <mergeCell ref="B27:C27"/>
    <mergeCell ref="D25:E25"/>
    <mergeCell ref="D26:E26"/>
    <mergeCell ref="D27:E27"/>
    <mergeCell ref="A17:A19"/>
    <mergeCell ref="B17:C17"/>
    <mergeCell ref="B18:C18"/>
    <mergeCell ref="B19:C19"/>
    <mergeCell ref="D17:E17"/>
    <mergeCell ref="D18:E18"/>
    <mergeCell ref="D19:E19"/>
    <mergeCell ref="A20:A22"/>
    <mergeCell ref="A14:A16"/>
    <mergeCell ref="B14:C14"/>
    <mergeCell ref="B15:C15"/>
    <mergeCell ref="B16:C16"/>
    <mergeCell ref="D14:E14"/>
    <mergeCell ref="A9:A11"/>
    <mergeCell ref="C9:C11"/>
    <mergeCell ref="D9:E9"/>
    <mergeCell ref="D10:E10"/>
    <mergeCell ref="D11:E11"/>
    <mergeCell ref="A12:A13"/>
    <mergeCell ref="B12:C12"/>
    <mergeCell ref="B13:C13"/>
    <mergeCell ref="D12:E12"/>
    <mergeCell ref="D13:E13"/>
    <mergeCell ref="A4:A5"/>
    <mergeCell ref="B4:C4"/>
    <mergeCell ref="B5:C5"/>
    <mergeCell ref="D4:E5"/>
    <mergeCell ref="F4:F5"/>
    <mergeCell ref="G4:H5"/>
    <mergeCell ref="I4:J5"/>
    <mergeCell ref="K4:L5"/>
    <mergeCell ref="M4:N5"/>
    <mergeCell ref="A6:A8"/>
    <mergeCell ref="C6:C8"/>
    <mergeCell ref="E6:E8"/>
    <mergeCell ref="H6:H8"/>
    <mergeCell ref="J6:J8"/>
    <mergeCell ref="K6:L6"/>
    <mergeCell ref="K7:L7"/>
    <mergeCell ref="K8:L8"/>
    <mergeCell ref="M6:N6"/>
    <mergeCell ref="M7:N7"/>
    <mergeCell ref="Q8:R8"/>
    <mergeCell ref="G9:H9"/>
    <mergeCell ref="M8:N8"/>
    <mergeCell ref="O6:P6"/>
    <mergeCell ref="O7:P7"/>
    <mergeCell ref="O8:P8"/>
    <mergeCell ref="Q6:R6"/>
    <mergeCell ref="Q7:R7"/>
    <mergeCell ref="S4:T5"/>
    <mergeCell ref="S6:T8"/>
    <mergeCell ref="O4:P5"/>
    <mergeCell ref="Q4:R4"/>
    <mergeCell ref="Q5:R5"/>
    <mergeCell ref="S9:T9"/>
    <mergeCell ref="H12:H13"/>
    <mergeCell ref="M11:N11"/>
    <mergeCell ref="O9:P9"/>
    <mergeCell ref="O10:P10"/>
    <mergeCell ref="O11:P11"/>
    <mergeCell ref="I9:J9"/>
    <mergeCell ref="I10:J10"/>
    <mergeCell ref="I11:J11"/>
    <mergeCell ref="K9:L9"/>
    <mergeCell ref="K10:L10"/>
    <mergeCell ref="K11:L11"/>
    <mergeCell ref="M10:N10"/>
    <mergeCell ref="G10:H10"/>
    <mergeCell ref="M9:N9"/>
    <mergeCell ref="Q15:R15"/>
    <mergeCell ref="Q16:R16"/>
    <mergeCell ref="O14:P14"/>
    <mergeCell ref="O15:P15"/>
    <mergeCell ref="O16:P16"/>
    <mergeCell ref="S14:T14"/>
    <mergeCell ref="S15:T15"/>
    <mergeCell ref="S16:T16"/>
    <mergeCell ref="G11:H11"/>
    <mergeCell ref="I12:J12"/>
    <mergeCell ref="I13:J13"/>
    <mergeCell ref="K12:K13"/>
    <mergeCell ref="L12:L13"/>
    <mergeCell ref="N12:N13"/>
    <mergeCell ref="O12:P12"/>
    <mergeCell ref="O13:P13"/>
    <mergeCell ref="Q11:R11"/>
    <mergeCell ref="G14:H14"/>
    <mergeCell ref="G15:H15"/>
    <mergeCell ref="G16:H16"/>
    <mergeCell ref="I14:J14"/>
    <mergeCell ref="I15:J15"/>
    <mergeCell ref="I16:J16"/>
    <mergeCell ref="K14:L14"/>
    <mergeCell ref="S10:T10"/>
    <mergeCell ref="S11:T11"/>
    <mergeCell ref="Q12:R12"/>
    <mergeCell ref="Q13:R13"/>
    <mergeCell ref="S12:T12"/>
    <mergeCell ref="S13:T13"/>
    <mergeCell ref="Q14:R14"/>
    <mergeCell ref="Q9:R9"/>
    <mergeCell ref="Q10:R10"/>
    <mergeCell ref="M14:N14"/>
    <mergeCell ref="M15:N15"/>
    <mergeCell ref="M16:N16"/>
    <mergeCell ref="K15:L15"/>
    <mergeCell ref="K16:L16"/>
    <mergeCell ref="M17:N17"/>
    <mergeCell ref="M18:N18"/>
    <mergeCell ref="M19:N19"/>
    <mergeCell ref="P17:P19"/>
    <mergeCell ref="R17:R19"/>
    <mergeCell ref="S17:T17"/>
    <mergeCell ref="G17:H17"/>
    <mergeCell ref="G18:H18"/>
    <mergeCell ref="G19:H19"/>
    <mergeCell ref="J17:J19"/>
    <mergeCell ref="K17:L17"/>
    <mergeCell ref="K18:L18"/>
    <mergeCell ref="K19:L19"/>
    <mergeCell ref="S18:T18"/>
    <mergeCell ref="S19:T19"/>
    <mergeCell ref="R20:R22"/>
    <mergeCell ref="S20:S22"/>
    <mergeCell ref="I23:J23"/>
    <mergeCell ref="I24:J24"/>
    <mergeCell ref="K23:L23"/>
    <mergeCell ref="K24:L24"/>
    <mergeCell ref="M23:N23"/>
    <mergeCell ref="M24:N24"/>
    <mergeCell ref="P23:P24"/>
    <mergeCell ref="Q23:R23"/>
    <mergeCell ref="Q24:R24"/>
    <mergeCell ref="M20:N20"/>
    <mergeCell ref="M21:N21"/>
    <mergeCell ref="M22:N22"/>
    <mergeCell ref="O20:P20"/>
    <mergeCell ref="O21:P21"/>
    <mergeCell ref="O22:P22"/>
    <mergeCell ref="I20:J20"/>
    <mergeCell ref="I21:J21"/>
    <mergeCell ref="I22:J22"/>
    <mergeCell ref="K20:L20"/>
    <mergeCell ref="K21:L21"/>
    <mergeCell ref="S26:T26"/>
    <mergeCell ref="S27:T27"/>
    <mergeCell ref="G25:H25"/>
    <mergeCell ref="G26:H26"/>
    <mergeCell ref="G27:H27"/>
    <mergeCell ref="I25:J25"/>
    <mergeCell ref="I26:J26"/>
    <mergeCell ref="I27:J27"/>
    <mergeCell ref="K25:L25"/>
    <mergeCell ref="M26:N26"/>
    <mergeCell ref="M27:N27"/>
    <mergeCell ref="K26:L26"/>
    <mergeCell ref="K27:L27"/>
    <mergeCell ref="T20:T22"/>
    <mergeCell ref="A23:A24"/>
    <mergeCell ref="B23:C23"/>
    <mergeCell ref="B24:C24"/>
    <mergeCell ref="D23:E23"/>
    <mergeCell ref="D24:E24"/>
    <mergeCell ref="G23:H23"/>
    <mergeCell ref="G24:H24"/>
    <mergeCell ref="S25:T25"/>
    <mergeCell ref="S23:T23"/>
    <mergeCell ref="S24:T24"/>
    <mergeCell ref="B20:C20"/>
    <mergeCell ref="B21:C21"/>
    <mergeCell ref="B22:C22"/>
    <mergeCell ref="D20:E20"/>
    <mergeCell ref="D21:E21"/>
    <mergeCell ref="D22:E22"/>
    <mergeCell ref="H20:H22"/>
    <mergeCell ref="K22:L22"/>
    <mergeCell ref="M25:N25"/>
    <mergeCell ref="P25:P27"/>
    <mergeCell ref="Q25:R25"/>
    <mergeCell ref="Q26:R26"/>
    <mergeCell ref="Q27:R27"/>
    <mergeCell ref="N28:N30"/>
    <mergeCell ref="O28:P28"/>
    <mergeCell ref="O29:P29"/>
    <mergeCell ref="O30:P30"/>
    <mergeCell ref="S28:T28"/>
    <mergeCell ref="S29:T29"/>
    <mergeCell ref="S30:T30"/>
    <mergeCell ref="Q28:R28"/>
    <mergeCell ref="Q29:R29"/>
    <mergeCell ref="Q30:R30"/>
    <mergeCell ref="G28:H28"/>
    <mergeCell ref="G29:H29"/>
    <mergeCell ref="G30:H30"/>
    <mergeCell ref="I28:J28"/>
    <mergeCell ref="I29:J29"/>
    <mergeCell ref="I30:J30"/>
    <mergeCell ref="K28:L28"/>
    <mergeCell ref="G31:H31"/>
    <mergeCell ref="G32:H32"/>
    <mergeCell ref="K29:L29"/>
    <mergeCell ref="K30:L30"/>
    <mergeCell ref="O32:P32"/>
    <mergeCell ref="O33:P33"/>
    <mergeCell ref="Q33:R33"/>
    <mergeCell ref="Q31:R31"/>
    <mergeCell ref="Q32:R32"/>
    <mergeCell ref="S31:T31"/>
    <mergeCell ref="S32:T32"/>
    <mergeCell ref="S33:T33"/>
    <mergeCell ref="K31:L31"/>
    <mergeCell ref="K32:L32"/>
    <mergeCell ref="K33:L33"/>
    <mergeCell ref="M31:N31"/>
    <mergeCell ref="M32:N32"/>
    <mergeCell ref="M33:N33"/>
    <mergeCell ref="O31:P31"/>
    <mergeCell ref="K35:L35"/>
    <mergeCell ref="I36:J36"/>
    <mergeCell ref="K36:L36"/>
    <mergeCell ref="M35:N35"/>
    <mergeCell ref="M34:N34"/>
    <mergeCell ref="G33:H33"/>
    <mergeCell ref="I31:J31"/>
    <mergeCell ref="I32:J32"/>
    <mergeCell ref="I33:J33"/>
    <mergeCell ref="M36:N36"/>
    <mergeCell ref="A34:A36"/>
    <mergeCell ref="A37:A39"/>
    <mergeCell ref="A40:A42"/>
    <mergeCell ref="A43:A45"/>
    <mergeCell ref="A46:A48"/>
    <mergeCell ref="B34:C34"/>
    <mergeCell ref="B35:C35"/>
    <mergeCell ref="B36:C36"/>
    <mergeCell ref="D34:E34"/>
    <mergeCell ref="D35:E35"/>
    <mergeCell ref="D36:E36"/>
    <mergeCell ref="B38:C38"/>
    <mergeCell ref="D38:E38"/>
    <mergeCell ref="B40:C40"/>
    <mergeCell ref="D40:E40"/>
    <mergeCell ref="B42:C42"/>
    <mergeCell ref="D42:E42"/>
    <mergeCell ref="B44:C44"/>
    <mergeCell ref="D44:E44"/>
    <mergeCell ref="B46:C46"/>
    <mergeCell ref="D46:E46"/>
    <mergeCell ref="B48:C48"/>
    <mergeCell ref="D48:E48"/>
    <mergeCell ref="B47:C47"/>
    <mergeCell ref="O34:P34"/>
    <mergeCell ref="O35:P35"/>
    <mergeCell ref="O36:P36"/>
    <mergeCell ref="Q34:R34"/>
    <mergeCell ref="Q35:R35"/>
    <mergeCell ref="Q36:R36"/>
    <mergeCell ref="S36:T36"/>
    <mergeCell ref="B37:C37"/>
    <mergeCell ref="D37:E37"/>
    <mergeCell ref="G37:H37"/>
    <mergeCell ref="I37:J37"/>
    <mergeCell ref="K37:L37"/>
    <mergeCell ref="M37:N37"/>
    <mergeCell ref="O37:P37"/>
    <mergeCell ref="Q37:R37"/>
    <mergeCell ref="S37:T37"/>
    <mergeCell ref="S34:T34"/>
    <mergeCell ref="S35:T35"/>
    <mergeCell ref="G34:H34"/>
    <mergeCell ref="G35:H35"/>
    <mergeCell ref="G36:H36"/>
    <mergeCell ref="I35:J35"/>
    <mergeCell ref="I34:J34"/>
    <mergeCell ref="K34:L34"/>
    <mergeCell ref="G38:H38"/>
    <mergeCell ref="I38:J38"/>
    <mergeCell ref="K38:L38"/>
    <mergeCell ref="M38:N38"/>
    <mergeCell ref="O38:P38"/>
    <mergeCell ref="Q38:R38"/>
    <mergeCell ref="S38:T38"/>
    <mergeCell ref="B39:C39"/>
    <mergeCell ref="D39:E39"/>
    <mergeCell ref="G39:H39"/>
    <mergeCell ref="I39:J39"/>
    <mergeCell ref="K39:L39"/>
    <mergeCell ref="M39:N39"/>
    <mergeCell ref="O39:P39"/>
    <mergeCell ref="Q39:R39"/>
    <mergeCell ref="S39:T39"/>
    <mergeCell ref="G40:H40"/>
    <mergeCell ref="I40:J40"/>
    <mergeCell ref="K40:L40"/>
    <mergeCell ref="M40:N40"/>
    <mergeCell ref="O40:P40"/>
    <mergeCell ref="Q40:R40"/>
    <mergeCell ref="S40:T40"/>
    <mergeCell ref="B41:C41"/>
    <mergeCell ref="D41:E41"/>
    <mergeCell ref="G41:H41"/>
    <mergeCell ref="I41:J41"/>
    <mergeCell ref="K41:L41"/>
    <mergeCell ref="M41:N41"/>
    <mergeCell ref="O41:P41"/>
    <mergeCell ref="Q41:R41"/>
    <mergeCell ref="S41:T41"/>
    <mergeCell ref="G42:H42"/>
    <mergeCell ref="I42:J42"/>
    <mergeCell ref="K42:L42"/>
    <mergeCell ref="M42:N42"/>
    <mergeCell ref="O42:P42"/>
    <mergeCell ref="Q42:R42"/>
    <mergeCell ref="S42:T42"/>
    <mergeCell ref="B43:C43"/>
    <mergeCell ref="D43:E43"/>
    <mergeCell ref="G43:H43"/>
    <mergeCell ref="I43:J43"/>
    <mergeCell ref="K43:L43"/>
    <mergeCell ref="M43:N43"/>
    <mergeCell ref="O43:P43"/>
    <mergeCell ref="Q43:R43"/>
    <mergeCell ref="S43:T43"/>
    <mergeCell ref="B45:C45"/>
    <mergeCell ref="D45:E45"/>
    <mergeCell ref="G45:H45"/>
    <mergeCell ref="I45:J45"/>
    <mergeCell ref="K45:L45"/>
    <mergeCell ref="M45:N45"/>
    <mergeCell ref="O45:P45"/>
    <mergeCell ref="Q45:R45"/>
    <mergeCell ref="S45:T45"/>
    <mergeCell ref="G44:H44"/>
    <mergeCell ref="I44:J44"/>
    <mergeCell ref="K44:L44"/>
    <mergeCell ref="M44:N44"/>
    <mergeCell ref="O44:P44"/>
    <mergeCell ref="Q44:R44"/>
    <mergeCell ref="S44:T44"/>
    <mergeCell ref="G46:H46"/>
    <mergeCell ref="I46:J46"/>
    <mergeCell ref="K46:L46"/>
    <mergeCell ref="M46:N46"/>
    <mergeCell ref="O46:P46"/>
    <mergeCell ref="Q46:R46"/>
    <mergeCell ref="S46:T46"/>
    <mergeCell ref="D47:E47"/>
    <mergeCell ref="G47:H47"/>
    <mergeCell ref="I47:J47"/>
    <mergeCell ref="K47:L47"/>
    <mergeCell ref="M47:N47"/>
    <mergeCell ref="O47:P47"/>
    <mergeCell ref="Q47:R47"/>
    <mergeCell ref="S47:T47"/>
    <mergeCell ref="G48:H48"/>
    <mergeCell ref="I48:J48"/>
    <mergeCell ref="K48:L48"/>
    <mergeCell ref="M48:N48"/>
    <mergeCell ref="O48:P48"/>
    <mergeCell ref="Q48:R48"/>
    <mergeCell ref="S48:T48"/>
  </mergeCells>
  <pageMargins left="0.7" right="0.7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4"/>
  <sheetViews>
    <sheetView workbookViewId="0">
      <selection activeCell="C29" sqref="C29"/>
    </sheetView>
  </sheetViews>
  <sheetFormatPr defaultRowHeight="13.8" x14ac:dyDescent="0.25"/>
  <cols>
    <col min="1" max="1" width="18.21875" style="1" customWidth="1"/>
    <col min="2" max="2" width="12.33203125" style="142" customWidth="1"/>
    <col min="3" max="3" width="8" style="1" customWidth="1"/>
    <col min="4" max="4" width="10.21875" style="147" customWidth="1"/>
    <col min="5" max="5" width="9.6640625" style="1" customWidth="1"/>
    <col min="6" max="16384" width="8.88671875" style="1"/>
  </cols>
  <sheetData>
    <row r="1" spans="1:5" x14ac:dyDescent="0.25">
      <c r="A1" s="8" t="s">
        <v>35</v>
      </c>
    </row>
    <row r="2" spans="1:5" x14ac:dyDescent="0.25">
      <c r="A2" s="8"/>
    </row>
    <row r="3" spans="1:5" ht="34.200000000000003" customHeight="1" x14ac:dyDescent="0.25">
      <c r="A3" s="61" t="s">
        <v>34</v>
      </c>
      <c r="B3" s="150" t="s">
        <v>33</v>
      </c>
      <c r="C3" s="52" t="s">
        <v>32</v>
      </c>
      <c r="D3" s="152" t="s">
        <v>31</v>
      </c>
      <c r="E3" s="61" t="s">
        <v>30</v>
      </c>
    </row>
    <row r="4" spans="1:5" s="6" customFormat="1" ht="15.6" customHeight="1" x14ac:dyDescent="0.25">
      <c r="A4" s="56" t="s">
        <v>17</v>
      </c>
      <c r="B4" s="151"/>
      <c r="C4" s="54"/>
      <c r="D4" s="153"/>
      <c r="E4" s="55"/>
    </row>
    <row r="5" spans="1:5" x14ac:dyDescent="0.25">
      <c r="A5" s="9" t="s">
        <v>29</v>
      </c>
      <c r="B5" s="186">
        <v>10</v>
      </c>
      <c r="C5" s="248">
        <f>ROUND(B5/SUM($B$5:$B$9)*100,1)</f>
        <v>0.1</v>
      </c>
      <c r="D5" s="248">
        <v>2.9</v>
      </c>
      <c r="E5" s="187" t="s">
        <v>391</v>
      </c>
    </row>
    <row r="6" spans="1:5" x14ac:dyDescent="0.25">
      <c r="A6" s="9" t="s">
        <v>15</v>
      </c>
      <c r="B6" s="186">
        <v>3</v>
      </c>
      <c r="C6" s="248">
        <f>ROUND(B6/SUM($B$5:$B$9)*100,1)</f>
        <v>0</v>
      </c>
      <c r="D6" s="248">
        <v>0.3</v>
      </c>
      <c r="E6" s="187" t="s">
        <v>391</v>
      </c>
    </row>
    <row r="7" spans="1:5" x14ac:dyDescent="0.25">
      <c r="A7" s="9" t="s">
        <v>14</v>
      </c>
      <c r="B7" s="186">
        <v>12</v>
      </c>
      <c r="C7" s="248">
        <f>ROUND(B7/SUM($B$5:$B$9)*100,1)</f>
        <v>0.1</v>
      </c>
      <c r="D7" s="248">
        <v>1.9</v>
      </c>
      <c r="E7" s="187" t="s">
        <v>391</v>
      </c>
    </row>
    <row r="8" spans="1:5" x14ac:dyDescent="0.25">
      <c r="A8" s="9" t="s">
        <v>13</v>
      </c>
      <c r="B8" s="186">
        <v>1906</v>
      </c>
      <c r="C8" s="248">
        <f>ROUND(B8/SUM($B$5:$B$9)*100,1)</f>
        <v>16.600000000000001</v>
      </c>
      <c r="D8" s="248">
        <v>64.8</v>
      </c>
      <c r="E8" s="187" t="s">
        <v>391</v>
      </c>
    </row>
    <row r="9" spans="1:5" x14ac:dyDescent="0.25">
      <c r="A9" s="9" t="s">
        <v>28</v>
      </c>
      <c r="B9" s="186">
        <v>9540</v>
      </c>
      <c r="C9" s="248">
        <f>ROUND(B9/SUM($B$5:$B$9)*100,1)</f>
        <v>83.2</v>
      </c>
      <c r="D9" s="248">
        <v>1091</v>
      </c>
      <c r="E9" s="187" t="s">
        <v>391</v>
      </c>
    </row>
    <row r="10" spans="1:5" x14ac:dyDescent="0.25">
      <c r="A10" s="57" t="s">
        <v>11</v>
      </c>
      <c r="B10" s="188"/>
      <c r="C10" s="248"/>
      <c r="D10" s="248"/>
      <c r="E10" s="187"/>
    </row>
    <row r="11" spans="1:5" x14ac:dyDescent="0.25">
      <c r="A11" s="9" t="s">
        <v>10</v>
      </c>
      <c r="B11" s="188">
        <v>5410</v>
      </c>
      <c r="C11" s="248">
        <f>ROUND(B11/SUM($B$11:$B$12)*100,1)</f>
        <v>47.2</v>
      </c>
      <c r="D11" s="248">
        <v>187</v>
      </c>
      <c r="E11" s="189">
        <v>123</v>
      </c>
    </row>
    <row r="12" spans="1:5" x14ac:dyDescent="0.25">
      <c r="A12" s="9" t="s">
        <v>9</v>
      </c>
      <c r="B12" s="188">
        <v>6061</v>
      </c>
      <c r="C12" s="248">
        <f>ROUND(B12/SUM($B$11:$B$12)*100,1)</f>
        <v>52.8</v>
      </c>
      <c r="D12" s="248">
        <v>212.3</v>
      </c>
      <c r="E12" s="189">
        <v>202.5</v>
      </c>
    </row>
    <row r="13" spans="1:5" x14ac:dyDescent="0.25">
      <c r="A13" s="57" t="s">
        <v>147</v>
      </c>
      <c r="B13" s="188"/>
      <c r="C13" s="248"/>
      <c r="D13" s="248"/>
      <c r="E13" s="189"/>
    </row>
    <row r="14" spans="1:5" x14ac:dyDescent="0.25">
      <c r="A14" s="9" t="s">
        <v>27</v>
      </c>
      <c r="B14" s="188">
        <v>10369</v>
      </c>
      <c r="C14" s="248">
        <f>ROUND(B14/SUM($B$14:$B$18)*100,1)</f>
        <v>93.3</v>
      </c>
      <c r="D14" s="248">
        <v>217.3</v>
      </c>
      <c r="E14" s="189">
        <v>151.19999999999999</v>
      </c>
    </row>
    <row r="15" spans="1:5" x14ac:dyDescent="0.25">
      <c r="A15" s="9" t="s">
        <v>26</v>
      </c>
      <c r="B15" s="188">
        <v>502</v>
      </c>
      <c r="C15" s="248">
        <f>ROUND(B15/SUM($B$14:$B$18)*100,1)</f>
        <v>4.5</v>
      </c>
      <c r="D15" s="248">
        <v>128.69999999999999</v>
      </c>
      <c r="E15" s="189">
        <v>210.4</v>
      </c>
    </row>
    <row r="16" spans="1:5" x14ac:dyDescent="0.25">
      <c r="A16" s="9" t="s">
        <v>25</v>
      </c>
      <c r="B16" s="188">
        <v>75</v>
      </c>
      <c r="C16" s="248">
        <f>ROUND(B16/SUM($B$14:$B$18)*100,1)</f>
        <v>0.7</v>
      </c>
      <c r="D16" s="248">
        <v>134.1</v>
      </c>
      <c r="E16" s="189">
        <v>181.1</v>
      </c>
    </row>
    <row r="17" spans="1:5" x14ac:dyDescent="0.25">
      <c r="A17" s="9" t="s">
        <v>24</v>
      </c>
      <c r="B17" s="188">
        <v>65</v>
      </c>
      <c r="C17" s="248">
        <f>ROUND(B17/SUM($B$14:$B$18)*100,1)</f>
        <v>0.6</v>
      </c>
      <c r="D17" s="248">
        <v>41</v>
      </c>
      <c r="E17" s="189">
        <v>97.7</v>
      </c>
    </row>
    <row r="18" spans="1:5" x14ac:dyDescent="0.25">
      <c r="A18" s="9" t="s">
        <v>23</v>
      </c>
      <c r="B18" s="188">
        <v>99</v>
      </c>
      <c r="C18" s="248">
        <f>ROUND(B18/SUM($B$14:$B$18)*100,1)</f>
        <v>0.9</v>
      </c>
      <c r="D18" s="248">
        <v>26.6</v>
      </c>
      <c r="E18" s="189">
        <v>80.2</v>
      </c>
    </row>
    <row r="19" spans="1:5" x14ac:dyDescent="0.25">
      <c r="A19" s="57" t="s">
        <v>45</v>
      </c>
      <c r="B19" s="188"/>
      <c r="C19" s="248"/>
      <c r="D19" s="248"/>
      <c r="E19" s="189"/>
    </row>
    <row r="20" spans="1:5" x14ac:dyDescent="0.25">
      <c r="A20" s="9" t="s">
        <v>43</v>
      </c>
      <c r="B20" s="188">
        <v>2671</v>
      </c>
      <c r="C20" s="248">
        <f>ROUND(B20/SUM($B$20:$B$24)*100,1)</f>
        <v>23.3</v>
      </c>
      <c r="D20" s="248">
        <v>215.6</v>
      </c>
      <c r="E20" s="189">
        <v>161.5</v>
      </c>
    </row>
    <row r="21" spans="1:5" x14ac:dyDescent="0.25">
      <c r="A21" s="9" t="s">
        <v>42</v>
      </c>
      <c r="B21" s="188">
        <v>1107</v>
      </c>
      <c r="C21" s="248">
        <f>ROUND(B21/SUM($B$20:$B$24)*100,1)</f>
        <v>9.6999999999999993</v>
      </c>
      <c r="D21" s="248">
        <v>226.6</v>
      </c>
      <c r="E21" s="189">
        <v>150.5</v>
      </c>
    </row>
    <row r="22" spans="1:5" x14ac:dyDescent="0.25">
      <c r="A22" s="9" t="s">
        <v>41</v>
      </c>
      <c r="B22" s="188">
        <v>4118</v>
      </c>
      <c r="C22" s="248">
        <f>ROUND(B22/SUM($B$20:$B$24)*100,1)</f>
        <v>35.9</v>
      </c>
      <c r="D22" s="248">
        <v>194.5</v>
      </c>
      <c r="E22" s="189">
        <v>164.4</v>
      </c>
    </row>
    <row r="23" spans="1:5" x14ac:dyDescent="0.25">
      <c r="A23" s="9" t="s">
        <v>40</v>
      </c>
      <c r="B23" s="188">
        <v>1991</v>
      </c>
      <c r="C23" s="248">
        <f>ROUND(B23/SUM($B$20:$B$24)*100,1)</f>
        <v>17.399999999999999</v>
      </c>
      <c r="D23" s="248">
        <v>177.8</v>
      </c>
      <c r="E23" s="189">
        <v>147.1</v>
      </c>
    </row>
    <row r="24" spans="1:5" x14ac:dyDescent="0.25">
      <c r="A24" s="9" t="s">
        <v>39</v>
      </c>
      <c r="B24" s="188">
        <v>1579</v>
      </c>
      <c r="C24" s="248">
        <f>ROUND(B24/SUM($B$20:$B$24)*100,1)</f>
        <v>13.8</v>
      </c>
      <c r="D24" s="248">
        <v>201.4</v>
      </c>
      <c r="E24" s="189">
        <v>158.1</v>
      </c>
    </row>
  </sheetData>
  <pageMargins left="0.7" right="0.7" top="0.75" bottom="0.75" header="0.3" footer="0.3"/>
  <pageSetup orientation="portrait" r:id="rId1"/>
  <ignoredErrors>
    <ignoredError sqref="C5:D24" calculatedColumn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0"/>
  <sheetViews>
    <sheetView workbookViewId="0">
      <selection activeCell="E5" sqref="E5:E10"/>
    </sheetView>
  </sheetViews>
  <sheetFormatPr defaultRowHeight="13.8" x14ac:dyDescent="0.25"/>
  <cols>
    <col min="1" max="1" width="20.6640625" style="1" customWidth="1"/>
    <col min="2" max="5" width="7.33203125" style="1" customWidth="1"/>
    <col min="6" max="6" width="13.5546875" style="1" customWidth="1"/>
    <col min="7" max="16384" width="8.88671875" style="1"/>
  </cols>
  <sheetData>
    <row r="1" spans="1:6" x14ac:dyDescent="0.25">
      <c r="A1" s="8" t="s">
        <v>111</v>
      </c>
      <c r="B1" s="8"/>
      <c r="C1" s="8"/>
      <c r="D1" s="8"/>
      <c r="E1" s="8"/>
    </row>
    <row r="2" spans="1:6" x14ac:dyDescent="0.25">
      <c r="A2" s="8"/>
      <c r="B2" s="8"/>
      <c r="C2" s="8"/>
      <c r="D2" s="8"/>
      <c r="E2" s="8"/>
    </row>
    <row r="3" spans="1:6" ht="16.2" customHeight="1" x14ac:dyDescent="0.25">
      <c r="A3" s="386" t="s">
        <v>110</v>
      </c>
      <c r="B3" s="385" t="s">
        <v>9</v>
      </c>
      <c r="C3" s="385"/>
      <c r="D3" s="385" t="s">
        <v>10</v>
      </c>
      <c r="E3" s="385"/>
      <c r="F3" s="387" t="s">
        <v>202</v>
      </c>
    </row>
    <row r="4" spans="1:6" ht="12.6" customHeight="1" x14ac:dyDescent="0.25">
      <c r="A4" s="386"/>
      <c r="B4" s="23" t="s">
        <v>109</v>
      </c>
      <c r="C4" s="23" t="s">
        <v>108</v>
      </c>
      <c r="D4" s="23" t="s">
        <v>109</v>
      </c>
      <c r="E4" s="23" t="s">
        <v>108</v>
      </c>
      <c r="F4" s="387"/>
    </row>
    <row r="5" spans="1:6" x14ac:dyDescent="0.25">
      <c r="A5" s="21" t="s">
        <v>107</v>
      </c>
      <c r="B5" s="22">
        <v>3807</v>
      </c>
      <c r="C5" s="21">
        <v>62.8</v>
      </c>
      <c r="D5" s="22">
        <v>2608</v>
      </c>
      <c r="E5" s="21">
        <v>48.2</v>
      </c>
      <c r="F5" s="26">
        <v>6415</v>
      </c>
    </row>
    <row r="6" spans="1:6" x14ac:dyDescent="0.25">
      <c r="A6" s="19" t="s">
        <v>106</v>
      </c>
      <c r="B6" s="20">
        <v>329</v>
      </c>
      <c r="C6" s="19">
        <v>5.4</v>
      </c>
      <c r="D6" s="20">
        <v>393</v>
      </c>
      <c r="E6" s="19">
        <v>7.3</v>
      </c>
      <c r="F6" s="25">
        <v>72</v>
      </c>
    </row>
    <row r="7" spans="1:6" x14ac:dyDescent="0.25">
      <c r="A7" s="21" t="s">
        <v>105</v>
      </c>
      <c r="B7" s="22">
        <v>173</v>
      </c>
      <c r="C7" s="21">
        <v>2.9</v>
      </c>
      <c r="D7" s="22">
        <v>245</v>
      </c>
      <c r="E7" s="21">
        <v>4.5</v>
      </c>
      <c r="F7" s="26">
        <v>418</v>
      </c>
    </row>
    <row r="8" spans="1:6" x14ac:dyDescent="0.25">
      <c r="A8" s="19" t="s">
        <v>104</v>
      </c>
      <c r="B8" s="20">
        <v>30</v>
      </c>
      <c r="C8" s="19">
        <v>0.5</v>
      </c>
      <c r="D8" s="20">
        <v>71</v>
      </c>
      <c r="E8" s="19">
        <v>1.3</v>
      </c>
      <c r="F8" s="25">
        <v>101</v>
      </c>
    </row>
    <row r="9" spans="1:6" x14ac:dyDescent="0.25">
      <c r="A9" s="21" t="s">
        <v>103</v>
      </c>
      <c r="B9" s="22">
        <v>1722</v>
      </c>
      <c r="C9" s="21">
        <v>28.4</v>
      </c>
      <c r="D9" s="22">
        <v>2093</v>
      </c>
      <c r="E9" s="21">
        <v>38.700000000000003</v>
      </c>
      <c r="F9" s="26">
        <v>3815</v>
      </c>
    </row>
    <row r="10" spans="1:6" x14ac:dyDescent="0.25">
      <c r="A10" s="62" t="s">
        <v>102</v>
      </c>
      <c r="B10" s="63">
        <v>6061</v>
      </c>
      <c r="C10" s="62">
        <v>100</v>
      </c>
      <c r="D10" s="63">
        <v>5410</v>
      </c>
      <c r="E10" s="62">
        <v>100</v>
      </c>
      <c r="F10" s="30">
        <v>11471</v>
      </c>
    </row>
  </sheetData>
  <mergeCells count="4">
    <mergeCell ref="D3:E3"/>
    <mergeCell ref="B3:C3"/>
    <mergeCell ref="A3:A4"/>
    <mergeCell ref="F3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8"/>
  <sheetViews>
    <sheetView workbookViewId="0">
      <selection activeCell="H11" sqref="H11"/>
    </sheetView>
  </sheetViews>
  <sheetFormatPr defaultRowHeight="13.8" x14ac:dyDescent="0.25"/>
  <cols>
    <col min="1" max="1" width="17.88671875" style="1" customWidth="1"/>
    <col min="2" max="2" width="12.77734375" style="142" customWidth="1"/>
    <col min="3" max="3" width="10.33203125" style="1" customWidth="1"/>
    <col min="4" max="4" width="11.5546875" style="1" customWidth="1"/>
    <col min="5" max="5" width="12" style="1" customWidth="1"/>
    <col min="6" max="16384" width="8.88671875" style="1"/>
  </cols>
  <sheetData>
    <row r="1" spans="1:5" x14ac:dyDescent="0.25">
      <c r="A1" s="8" t="s">
        <v>421</v>
      </c>
    </row>
    <row r="3" spans="1:5" ht="30.6" customHeight="1" x14ac:dyDescent="0.25">
      <c r="A3" s="114" t="s">
        <v>22</v>
      </c>
      <c r="B3" s="154" t="s">
        <v>21</v>
      </c>
      <c r="C3" s="113" t="s">
        <v>20</v>
      </c>
      <c r="D3" s="113" t="s">
        <v>19</v>
      </c>
      <c r="E3" s="113" t="s">
        <v>18</v>
      </c>
    </row>
    <row r="4" spans="1:5" ht="15" customHeight="1" x14ac:dyDescent="0.25">
      <c r="A4" s="115" t="s">
        <v>17</v>
      </c>
      <c r="B4" s="155"/>
      <c r="C4" s="116"/>
      <c r="D4" s="116"/>
      <c r="E4" s="116"/>
    </row>
    <row r="5" spans="1:5" x14ac:dyDescent="0.25">
      <c r="A5" s="117" t="s">
        <v>16</v>
      </c>
      <c r="B5" s="190" t="s">
        <v>128</v>
      </c>
      <c r="C5" s="191"/>
      <c r="D5" s="191"/>
      <c r="E5" s="191" t="s">
        <v>391</v>
      </c>
    </row>
    <row r="6" spans="1:5" x14ac:dyDescent="0.25">
      <c r="A6" s="118" t="s">
        <v>15</v>
      </c>
      <c r="B6" s="175">
        <v>16</v>
      </c>
      <c r="C6" s="178">
        <v>0.1</v>
      </c>
      <c r="D6" s="178">
        <v>1.7</v>
      </c>
      <c r="E6" s="178" t="s">
        <v>391</v>
      </c>
    </row>
    <row r="7" spans="1:5" x14ac:dyDescent="0.25">
      <c r="A7" s="117" t="s">
        <v>14</v>
      </c>
      <c r="B7" s="190">
        <v>26</v>
      </c>
      <c r="C7" s="191">
        <v>0.2</v>
      </c>
      <c r="D7" s="191">
        <v>4.0999999999999996</v>
      </c>
      <c r="E7" s="191" t="s">
        <v>391</v>
      </c>
    </row>
    <row r="8" spans="1:5" x14ac:dyDescent="0.25">
      <c r="A8" s="118" t="s">
        <v>13</v>
      </c>
      <c r="B8" s="175">
        <v>3069</v>
      </c>
      <c r="C8" s="178">
        <v>26.9</v>
      </c>
      <c r="D8" s="178">
        <v>104.3</v>
      </c>
      <c r="E8" s="178" t="s">
        <v>391</v>
      </c>
    </row>
    <row r="9" spans="1:5" x14ac:dyDescent="0.25">
      <c r="A9" s="117" t="s">
        <v>12</v>
      </c>
      <c r="B9" s="190">
        <v>8309</v>
      </c>
      <c r="C9" s="191">
        <v>72.7</v>
      </c>
      <c r="D9" s="191">
        <v>950.3</v>
      </c>
      <c r="E9" s="191" t="s">
        <v>391</v>
      </c>
    </row>
    <row r="10" spans="1:5" x14ac:dyDescent="0.25">
      <c r="A10" s="119" t="s">
        <v>1</v>
      </c>
      <c r="B10" s="183">
        <f>SUM(B5:B9)</f>
        <v>11420</v>
      </c>
      <c r="C10" s="185">
        <v>100</v>
      </c>
      <c r="D10" s="192"/>
      <c r="E10" s="192"/>
    </row>
    <row r="11" spans="1:5" x14ac:dyDescent="0.25">
      <c r="A11" s="120" t="s">
        <v>11</v>
      </c>
      <c r="B11" s="175"/>
      <c r="C11" s="178"/>
      <c r="D11" s="178"/>
      <c r="E11" s="178"/>
    </row>
    <row r="12" spans="1:5" x14ac:dyDescent="0.25">
      <c r="A12" s="25" t="s">
        <v>37</v>
      </c>
      <c r="B12" s="190">
        <v>5311</v>
      </c>
      <c r="C12" s="191">
        <v>46.5</v>
      </c>
      <c r="D12" s="191">
        <v>183.6</v>
      </c>
      <c r="E12" s="191">
        <v>137.4</v>
      </c>
    </row>
    <row r="13" spans="1:5" x14ac:dyDescent="0.25">
      <c r="A13" s="26" t="s">
        <v>36</v>
      </c>
      <c r="B13" s="175">
        <v>6113</v>
      </c>
      <c r="C13" s="178">
        <v>53.5</v>
      </c>
      <c r="D13" s="178">
        <v>214.1</v>
      </c>
      <c r="E13" s="178">
        <v>196.4</v>
      </c>
    </row>
    <row r="14" spans="1:5" x14ac:dyDescent="0.25">
      <c r="A14" s="119" t="s">
        <v>1</v>
      </c>
      <c r="B14" s="183">
        <f>SUM(B12:B13)</f>
        <v>11424</v>
      </c>
      <c r="C14" s="185">
        <v>100</v>
      </c>
      <c r="D14" s="185"/>
      <c r="E14" s="185"/>
    </row>
    <row r="15" spans="1:5" x14ac:dyDescent="0.25">
      <c r="A15" s="67" t="s">
        <v>8</v>
      </c>
      <c r="B15" s="190"/>
      <c r="C15" s="191"/>
      <c r="D15" s="191"/>
      <c r="E15" s="191"/>
    </row>
    <row r="16" spans="1:5" x14ac:dyDescent="0.25">
      <c r="A16" s="26" t="s">
        <v>27</v>
      </c>
      <c r="B16" s="175">
        <v>10309</v>
      </c>
      <c r="C16" s="178">
        <v>92.5</v>
      </c>
      <c r="D16" s="178">
        <v>216</v>
      </c>
      <c r="E16" s="178">
        <v>157.19999999999999</v>
      </c>
    </row>
    <row r="17" spans="1:5" x14ac:dyDescent="0.25">
      <c r="A17" s="25" t="s">
        <v>26</v>
      </c>
      <c r="B17" s="190">
        <v>529</v>
      </c>
      <c r="C17" s="191">
        <v>4.7</v>
      </c>
      <c r="D17" s="191">
        <v>135.6</v>
      </c>
      <c r="E17" s="191">
        <v>211.3</v>
      </c>
    </row>
    <row r="18" spans="1:5" x14ac:dyDescent="0.25">
      <c r="A18" s="26" t="s">
        <v>25</v>
      </c>
      <c r="B18" s="175">
        <v>66</v>
      </c>
      <c r="C18" s="178">
        <v>0.6</v>
      </c>
      <c r="D18" s="178">
        <v>118</v>
      </c>
      <c r="E18" s="178">
        <v>161.6</v>
      </c>
    </row>
    <row r="19" spans="1:5" x14ac:dyDescent="0.25">
      <c r="A19" s="25" t="s">
        <v>24</v>
      </c>
      <c r="B19" s="190">
        <v>91</v>
      </c>
      <c r="C19" s="191">
        <v>0.8</v>
      </c>
      <c r="D19" s="191">
        <v>57.4</v>
      </c>
      <c r="E19" s="191">
        <v>123.4</v>
      </c>
    </row>
    <row r="20" spans="1:5" x14ac:dyDescent="0.25">
      <c r="A20" s="26" t="s">
        <v>23</v>
      </c>
      <c r="B20" s="175">
        <v>155</v>
      </c>
      <c r="C20" s="178">
        <v>1.4</v>
      </c>
      <c r="D20" s="178">
        <v>41.7</v>
      </c>
      <c r="E20" s="178">
        <v>107.4</v>
      </c>
    </row>
    <row r="21" spans="1:5" x14ac:dyDescent="0.25">
      <c r="A21" s="119" t="s">
        <v>1</v>
      </c>
      <c r="B21" s="183">
        <f>SUM(B16:B20)</f>
        <v>11150</v>
      </c>
      <c r="C21" s="185">
        <v>100</v>
      </c>
      <c r="D21" s="185"/>
      <c r="E21" s="185"/>
    </row>
    <row r="22" spans="1:5" x14ac:dyDescent="0.25">
      <c r="A22" s="67" t="s">
        <v>392</v>
      </c>
      <c r="B22" s="190"/>
      <c r="C22" s="191"/>
      <c r="D22" s="191"/>
      <c r="E22" s="191"/>
    </row>
    <row r="23" spans="1:5" x14ac:dyDescent="0.25">
      <c r="A23" s="26" t="s">
        <v>43</v>
      </c>
      <c r="B23" s="175">
        <v>2582</v>
      </c>
      <c r="C23" s="178">
        <v>22.6</v>
      </c>
      <c r="D23" s="193">
        <v>208.4487120905097</v>
      </c>
      <c r="E23" s="178">
        <v>162.30000000000001</v>
      </c>
    </row>
    <row r="24" spans="1:5" x14ac:dyDescent="0.25">
      <c r="A24" s="25" t="s">
        <v>42</v>
      </c>
      <c r="B24" s="190">
        <v>1153</v>
      </c>
      <c r="C24" s="191">
        <v>10.1</v>
      </c>
      <c r="D24" s="194">
        <v>236.01754676852474</v>
      </c>
      <c r="E24" s="191">
        <v>160.80000000000001</v>
      </c>
    </row>
    <row r="25" spans="1:5" x14ac:dyDescent="0.25">
      <c r="A25" s="26" t="s">
        <v>41</v>
      </c>
      <c r="B25" s="175">
        <v>3938</v>
      </c>
      <c r="C25" s="178">
        <v>34.5</v>
      </c>
      <c r="D25" s="193">
        <v>186.03508589596115</v>
      </c>
      <c r="E25" s="178">
        <v>161.9</v>
      </c>
    </row>
    <row r="26" spans="1:5" x14ac:dyDescent="0.25">
      <c r="A26" s="25" t="s">
        <v>40</v>
      </c>
      <c r="B26" s="190">
        <v>2123</v>
      </c>
      <c r="C26" s="191">
        <v>18.600000000000001</v>
      </c>
      <c r="D26" s="194">
        <v>189.53918675814782</v>
      </c>
      <c r="E26" s="191">
        <v>160.6</v>
      </c>
    </row>
    <row r="27" spans="1:5" x14ac:dyDescent="0.25">
      <c r="A27" s="26" t="s">
        <v>39</v>
      </c>
      <c r="B27" s="175">
        <v>1624</v>
      </c>
      <c r="C27" s="178">
        <v>14.2</v>
      </c>
      <c r="D27" s="193">
        <v>207.14866998818846</v>
      </c>
      <c r="E27" s="178">
        <v>165.2</v>
      </c>
    </row>
    <row r="28" spans="1:5" x14ac:dyDescent="0.25">
      <c r="A28" s="119" t="s">
        <v>1</v>
      </c>
      <c r="B28" s="183">
        <f>SUM(B23:B27)</f>
        <v>11420</v>
      </c>
      <c r="C28" s="185">
        <v>100</v>
      </c>
      <c r="D28" s="192"/>
      <c r="E28" s="19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0"/>
  <sheetViews>
    <sheetView workbookViewId="0">
      <selection activeCell="H9" sqref="H9"/>
    </sheetView>
  </sheetViews>
  <sheetFormatPr defaultRowHeight="14.4" x14ac:dyDescent="0.3"/>
  <cols>
    <col min="1" max="1" width="18.88671875" customWidth="1"/>
    <col min="2" max="2" width="7.21875" customWidth="1"/>
    <col min="3" max="3" width="6.88671875" customWidth="1"/>
    <col min="4" max="4" width="7.109375" customWidth="1"/>
    <col min="5" max="5" width="7" customWidth="1"/>
    <col min="6" max="6" width="10" customWidth="1"/>
  </cols>
  <sheetData>
    <row r="1" spans="1:7" x14ac:dyDescent="0.3">
      <c r="A1" s="31" t="s">
        <v>393</v>
      </c>
    </row>
    <row r="3" spans="1:7" x14ac:dyDescent="0.3">
      <c r="A3" s="111" t="s">
        <v>127</v>
      </c>
      <c r="B3" s="388" t="s">
        <v>9</v>
      </c>
      <c r="C3" s="388"/>
      <c r="D3" s="388" t="s">
        <v>10</v>
      </c>
      <c r="E3" s="388"/>
      <c r="F3" s="389" t="s">
        <v>126</v>
      </c>
      <c r="G3" s="24"/>
    </row>
    <row r="4" spans="1:7" x14ac:dyDescent="0.3">
      <c r="A4" s="65"/>
      <c r="B4" s="110" t="s">
        <v>109</v>
      </c>
      <c r="C4" s="110" t="s">
        <v>108</v>
      </c>
      <c r="D4" s="110" t="s">
        <v>109</v>
      </c>
      <c r="E4" s="110" t="s">
        <v>108</v>
      </c>
      <c r="F4" s="389"/>
      <c r="G4" s="24"/>
    </row>
    <row r="5" spans="1:7" x14ac:dyDescent="0.3">
      <c r="A5" s="10" t="s">
        <v>125</v>
      </c>
      <c r="B5" s="103">
        <v>1570</v>
      </c>
      <c r="C5" s="103">
        <v>25.7</v>
      </c>
      <c r="D5" s="103">
        <v>1300</v>
      </c>
      <c r="E5" s="103">
        <v>24.5</v>
      </c>
      <c r="F5" s="103">
        <v>2870</v>
      </c>
    </row>
    <row r="6" spans="1:7" x14ac:dyDescent="0.3">
      <c r="A6" s="11" t="s">
        <v>124</v>
      </c>
      <c r="B6" s="104">
        <v>690</v>
      </c>
      <c r="C6" s="104">
        <v>11.3</v>
      </c>
      <c r="D6" s="104">
        <v>544</v>
      </c>
      <c r="E6" s="104">
        <v>10.199999999999999</v>
      </c>
      <c r="F6" s="104">
        <v>1234</v>
      </c>
    </row>
    <row r="7" spans="1:7" x14ac:dyDescent="0.3">
      <c r="A7" s="10" t="s">
        <v>123</v>
      </c>
      <c r="B7" s="103">
        <v>469</v>
      </c>
      <c r="C7" s="103">
        <v>7.7</v>
      </c>
      <c r="D7" s="103">
        <v>457</v>
      </c>
      <c r="E7" s="103">
        <v>8.6</v>
      </c>
      <c r="F7" s="103">
        <v>926</v>
      </c>
    </row>
    <row r="8" spans="1:7" x14ac:dyDescent="0.3">
      <c r="A8" s="11" t="s">
        <v>122</v>
      </c>
      <c r="B8" s="104">
        <v>503</v>
      </c>
      <c r="C8" s="104">
        <v>8.1999999999999993</v>
      </c>
      <c r="D8" s="104">
        <v>423</v>
      </c>
      <c r="E8" s="104">
        <v>8</v>
      </c>
      <c r="F8" s="104">
        <v>926</v>
      </c>
    </row>
    <row r="9" spans="1:7" x14ac:dyDescent="0.3">
      <c r="A9" s="10" t="s">
        <v>121</v>
      </c>
      <c r="B9" s="103">
        <v>8</v>
      </c>
      <c r="C9" s="103">
        <v>0.1</v>
      </c>
      <c r="D9" s="103">
        <v>717</v>
      </c>
      <c r="E9" s="103">
        <v>13.5</v>
      </c>
      <c r="F9" s="103">
        <v>725</v>
      </c>
    </row>
    <row r="10" spans="1:7" x14ac:dyDescent="0.3">
      <c r="A10" s="11" t="s">
        <v>120</v>
      </c>
      <c r="B10" s="104">
        <v>607</v>
      </c>
      <c r="C10" s="104">
        <v>9.9</v>
      </c>
      <c r="D10" s="104"/>
      <c r="E10" s="104">
        <v>0</v>
      </c>
      <c r="F10" s="104">
        <v>607</v>
      </c>
    </row>
    <row r="11" spans="1:7" x14ac:dyDescent="0.3">
      <c r="A11" s="10" t="s">
        <v>119</v>
      </c>
      <c r="B11" s="103"/>
      <c r="C11" s="103">
        <v>0</v>
      </c>
      <c r="D11" s="103">
        <v>601</v>
      </c>
      <c r="E11" s="103">
        <v>11.3</v>
      </c>
      <c r="F11" s="103">
        <v>601</v>
      </c>
    </row>
    <row r="12" spans="1:7" x14ac:dyDescent="0.3">
      <c r="A12" s="11" t="s">
        <v>118</v>
      </c>
      <c r="B12" s="104">
        <v>266</v>
      </c>
      <c r="C12" s="104">
        <v>4.4000000000000004</v>
      </c>
      <c r="D12" s="104">
        <v>124</v>
      </c>
      <c r="E12" s="104">
        <v>2.2999999999999998</v>
      </c>
      <c r="F12" s="104">
        <v>390</v>
      </c>
    </row>
    <row r="13" spans="1:7" x14ac:dyDescent="0.3">
      <c r="A13" s="10" t="s">
        <v>117</v>
      </c>
      <c r="B13" s="103">
        <v>282</v>
      </c>
      <c r="C13" s="103">
        <v>4.5999999999999996</v>
      </c>
      <c r="D13" s="103">
        <v>69</v>
      </c>
      <c r="E13" s="103">
        <v>1.3</v>
      </c>
      <c r="F13" s="103">
        <v>351</v>
      </c>
    </row>
    <row r="14" spans="1:7" x14ac:dyDescent="0.3">
      <c r="A14" s="11" t="s">
        <v>116</v>
      </c>
      <c r="B14" s="104">
        <v>204</v>
      </c>
      <c r="C14" s="104">
        <v>3.3</v>
      </c>
      <c r="D14" s="104">
        <v>146</v>
      </c>
      <c r="E14" s="104">
        <v>2.7</v>
      </c>
      <c r="F14" s="104">
        <v>350</v>
      </c>
    </row>
    <row r="15" spans="1:7" x14ac:dyDescent="0.3">
      <c r="A15" s="10" t="s">
        <v>115</v>
      </c>
      <c r="B15" s="103">
        <v>174</v>
      </c>
      <c r="C15" s="103">
        <v>2.8</v>
      </c>
      <c r="D15" s="103">
        <v>85</v>
      </c>
      <c r="E15" s="103">
        <v>1.6</v>
      </c>
      <c r="F15" s="103">
        <v>259</v>
      </c>
    </row>
    <row r="16" spans="1:7" x14ac:dyDescent="0.3">
      <c r="A16" s="11" t="s">
        <v>114</v>
      </c>
      <c r="B16" s="104">
        <v>137</v>
      </c>
      <c r="C16" s="104">
        <v>2.2000000000000002</v>
      </c>
      <c r="D16" s="104">
        <v>51</v>
      </c>
      <c r="E16" s="104">
        <v>1</v>
      </c>
      <c r="F16" s="104">
        <v>188</v>
      </c>
    </row>
    <row r="17" spans="1:6" x14ac:dyDescent="0.3">
      <c r="A17" s="10" t="s">
        <v>113</v>
      </c>
      <c r="B17" s="103">
        <v>112</v>
      </c>
      <c r="C17" s="103">
        <v>1.8</v>
      </c>
      <c r="D17" s="103">
        <v>63</v>
      </c>
      <c r="E17" s="103">
        <v>1.2</v>
      </c>
      <c r="F17" s="103">
        <v>175</v>
      </c>
    </row>
    <row r="18" spans="1:6" x14ac:dyDescent="0.3">
      <c r="A18" s="11" t="s">
        <v>112</v>
      </c>
      <c r="B18" s="104">
        <v>14</v>
      </c>
      <c r="C18" s="104">
        <v>0.2</v>
      </c>
      <c r="D18" s="104">
        <v>15</v>
      </c>
      <c r="E18" s="104">
        <v>0.3</v>
      </c>
      <c r="F18" s="104">
        <v>29</v>
      </c>
    </row>
    <row r="19" spans="1:6" x14ac:dyDescent="0.3">
      <c r="A19" s="10" t="s">
        <v>103</v>
      </c>
      <c r="B19" s="103">
        <v>1077</v>
      </c>
      <c r="C19" s="103">
        <v>17.600000000000001</v>
      </c>
      <c r="D19" s="103">
        <v>716</v>
      </c>
      <c r="E19" s="103">
        <v>13.5</v>
      </c>
      <c r="F19" s="103">
        <v>1793</v>
      </c>
    </row>
    <row r="20" spans="1:6" x14ac:dyDescent="0.3">
      <c r="A20" s="64" t="s">
        <v>102</v>
      </c>
      <c r="B20" s="109">
        <v>6113</v>
      </c>
      <c r="C20" s="109">
        <v>100</v>
      </c>
      <c r="D20" s="109">
        <v>5311</v>
      </c>
      <c r="E20" s="109">
        <v>100</v>
      </c>
      <c r="F20" s="109">
        <v>11424</v>
      </c>
    </row>
  </sheetData>
  <mergeCells count="3">
    <mergeCell ref="B3:C3"/>
    <mergeCell ref="D3:E3"/>
    <mergeCell ref="F3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7"/>
  <sheetViews>
    <sheetView workbookViewId="0">
      <selection activeCell="B4" sqref="B4:E24"/>
    </sheetView>
  </sheetViews>
  <sheetFormatPr defaultRowHeight="13.8" x14ac:dyDescent="0.25"/>
  <cols>
    <col min="1" max="1" width="18" style="1" customWidth="1"/>
    <col min="2" max="2" width="11.21875" style="198" customWidth="1"/>
    <col min="3" max="3" width="9.6640625" style="196" customWidth="1"/>
    <col min="4" max="4" width="11.5546875" style="1" customWidth="1"/>
    <col min="5" max="5" width="11.109375" style="196" customWidth="1"/>
    <col min="6" max="16384" width="8.88671875" style="1"/>
  </cols>
  <sheetData>
    <row r="1" spans="1:5" x14ac:dyDescent="0.25">
      <c r="A1" s="8" t="s">
        <v>394</v>
      </c>
    </row>
    <row r="3" spans="1:5" ht="29.4" customHeight="1" x14ac:dyDescent="0.25">
      <c r="A3" s="98" t="s">
        <v>22</v>
      </c>
      <c r="B3" s="100" t="s">
        <v>395</v>
      </c>
      <c r="C3" s="195" t="s">
        <v>396</v>
      </c>
      <c r="D3" s="101" t="s">
        <v>397</v>
      </c>
      <c r="E3" s="195" t="s">
        <v>398</v>
      </c>
    </row>
    <row r="4" spans="1:5" s="69" customFormat="1" ht="13.2" customHeight="1" x14ac:dyDescent="0.25">
      <c r="A4" s="68" t="s">
        <v>17</v>
      </c>
      <c r="B4" s="199"/>
      <c r="C4" s="197"/>
      <c r="D4" s="66"/>
      <c r="E4" s="197"/>
    </row>
    <row r="5" spans="1:5" x14ac:dyDescent="0.25">
      <c r="A5" s="26" t="s">
        <v>128</v>
      </c>
      <c r="B5" s="107">
        <v>31</v>
      </c>
      <c r="C5" s="193">
        <v>1</v>
      </c>
      <c r="D5" s="89">
        <v>9.1</v>
      </c>
      <c r="E5" s="193" t="s">
        <v>391</v>
      </c>
    </row>
    <row r="6" spans="1:5" x14ac:dyDescent="0.25">
      <c r="A6" s="25" t="s">
        <v>15</v>
      </c>
      <c r="B6" s="108">
        <v>46</v>
      </c>
      <c r="C6" s="194">
        <v>1.4</v>
      </c>
      <c r="D6" s="91">
        <v>4.8</v>
      </c>
      <c r="E6" s="194" t="s">
        <v>391</v>
      </c>
    </row>
    <row r="7" spans="1:5" x14ac:dyDescent="0.25">
      <c r="A7" s="26" t="s">
        <v>14</v>
      </c>
      <c r="B7" s="107">
        <v>191</v>
      </c>
      <c r="C7" s="193">
        <v>6</v>
      </c>
      <c r="D7" s="89">
        <v>30.3</v>
      </c>
      <c r="E7" s="193" t="s">
        <v>391</v>
      </c>
    </row>
    <row r="8" spans="1:5" x14ac:dyDescent="0.25">
      <c r="A8" s="25" t="s">
        <v>13</v>
      </c>
      <c r="B8" s="108">
        <v>1302</v>
      </c>
      <c r="C8" s="194">
        <v>40.9</v>
      </c>
      <c r="D8" s="91">
        <v>44.2</v>
      </c>
      <c r="E8" s="194" t="s">
        <v>391</v>
      </c>
    </row>
    <row r="9" spans="1:5" x14ac:dyDescent="0.25">
      <c r="A9" s="26" t="s">
        <v>12</v>
      </c>
      <c r="B9" s="107">
        <v>1616</v>
      </c>
      <c r="C9" s="193">
        <v>50.7</v>
      </c>
      <c r="D9" s="89">
        <v>184.8</v>
      </c>
      <c r="E9" s="193" t="s">
        <v>391</v>
      </c>
    </row>
    <row r="10" spans="1:5" x14ac:dyDescent="0.25">
      <c r="A10" s="67" t="s">
        <v>11</v>
      </c>
      <c r="B10" s="108"/>
      <c r="C10" s="194"/>
      <c r="D10" s="91"/>
      <c r="E10" s="194"/>
    </row>
    <row r="11" spans="1:5" x14ac:dyDescent="0.25">
      <c r="A11" s="26" t="s">
        <v>10</v>
      </c>
      <c r="B11" s="107">
        <v>1339</v>
      </c>
      <c r="C11" s="193">
        <v>42</v>
      </c>
      <c r="D11" s="89">
        <v>46.3</v>
      </c>
      <c r="E11" s="193">
        <v>35</v>
      </c>
    </row>
    <row r="12" spans="1:5" x14ac:dyDescent="0.25">
      <c r="A12" s="25" t="s">
        <v>399</v>
      </c>
      <c r="B12" s="108">
        <v>1847</v>
      </c>
      <c r="C12" s="194">
        <v>58</v>
      </c>
      <c r="D12" s="91">
        <v>64.7</v>
      </c>
      <c r="E12" s="194">
        <v>63.7</v>
      </c>
    </row>
    <row r="13" spans="1:5" x14ac:dyDescent="0.25">
      <c r="A13" s="59" t="s">
        <v>8</v>
      </c>
      <c r="B13" s="107"/>
      <c r="C13" s="193"/>
      <c r="D13" s="89"/>
      <c r="E13" s="193"/>
    </row>
    <row r="14" spans="1:5" x14ac:dyDescent="0.25">
      <c r="A14" s="25" t="s">
        <v>27</v>
      </c>
      <c r="B14" s="108">
        <v>2709</v>
      </c>
      <c r="C14" s="194">
        <v>88.5</v>
      </c>
      <c r="D14" s="91">
        <v>56.8</v>
      </c>
      <c r="E14" s="194">
        <v>46.8</v>
      </c>
    </row>
    <row r="15" spans="1:5" x14ac:dyDescent="0.25">
      <c r="A15" s="26" t="s">
        <v>26</v>
      </c>
      <c r="B15" s="107">
        <v>202</v>
      </c>
      <c r="C15" s="193">
        <v>6.6</v>
      </c>
      <c r="D15" s="89">
        <v>51.8</v>
      </c>
      <c r="E15" s="193">
        <v>62</v>
      </c>
    </row>
    <row r="16" spans="1:5" x14ac:dyDescent="0.25">
      <c r="A16" s="25" t="s">
        <v>25</v>
      </c>
      <c r="B16" s="108">
        <v>48</v>
      </c>
      <c r="C16" s="194">
        <v>1.6</v>
      </c>
      <c r="D16" s="91">
        <v>85.8</v>
      </c>
      <c r="E16" s="194">
        <v>98</v>
      </c>
    </row>
    <row r="17" spans="1:5" x14ac:dyDescent="0.25">
      <c r="A17" s="26" t="s">
        <v>24</v>
      </c>
      <c r="B17" s="107">
        <v>14</v>
      </c>
      <c r="C17" s="193">
        <v>0.5</v>
      </c>
      <c r="D17" s="89">
        <v>8.8000000000000007</v>
      </c>
      <c r="E17" s="193">
        <v>9.5</v>
      </c>
    </row>
    <row r="18" spans="1:5" x14ac:dyDescent="0.25">
      <c r="A18" s="25" t="s">
        <v>23</v>
      </c>
      <c r="B18" s="108">
        <v>88</v>
      </c>
      <c r="C18" s="194">
        <v>2.9</v>
      </c>
      <c r="D18" s="91">
        <v>23.7</v>
      </c>
      <c r="E18" s="194">
        <v>35.299999999999997</v>
      </c>
    </row>
    <row r="19" spans="1:5" x14ac:dyDescent="0.25">
      <c r="A19" s="59" t="s">
        <v>45</v>
      </c>
      <c r="B19" s="107"/>
      <c r="C19" s="193"/>
      <c r="D19" s="89"/>
      <c r="E19" s="193"/>
    </row>
    <row r="20" spans="1:5" x14ac:dyDescent="0.25">
      <c r="A20" s="25" t="s">
        <v>43</v>
      </c>
      <c r="B20" s="108">
        <v>624</v>
      </c>
      <c r="C20" s="194">
        <v>19.600000000000001</v>
      </c>
      <c r="D20" s="91">
        <v>50.4</v>
      </c>
      <c r="E20" s="194">
        <v>43.832599999999999</v>
      </c>
    </row>
    <row r="21" spans="1:5" x14ac:dyDescent="0.25">
      <c r="A21" s="26" t="s">
        <v>42</v>
      </c>
      <c r="B21" s="107">
        <v>263</v>
      </c>
      <c r="C21" s="193">
        <v>8.3000000000000007</v>
      </c>
      <c r="D21" s="89">
        <v>53.8</v>
      </c>
      <c r="E21" s="193">
        <v>45.372500000000002</v>
      </c>
    </row>
    <row r="22" spans="1:5" x14ac:dyDescent="0.25">
      <c r="A22" s="25" t="s">
        <v>41</v>
      </c>
      <c r="B22" s="108">
        <v>1265</v>
      </c>
      <c r="C22" s="194">
        <v>39.799999999999997</v>
      </c>
      <c r="D22" s="91">
        <v>59.8</v>
      </c>
      <c r="E22" s="194">
        <v>54.187199999999997</v>
      </c>
    </row>
    <row r="23" spans="1:5" x14ac:dyDescent="0.25">
      <c r="A23" s="26" t="s">
        <v>40</v>
      </c>
      <c r="B23" s="107">
        <v>631</v>
      </c>
      <c r="C23" s="193">
        <v>19.8</v>
      </c>
      <c r="D23" s="89">
        <v>56.3</v>
      </c>
      <c r="E23" s="193">
        <v>50.486400000000003</v>
      </c>
    </row>
    <row r="24" spans="1:5" x14ac:dyDescent="0.25">
      <c r="A24" s="25" t="s">
        <v>39</v>
      </c>
      <c r="B24" s="108">
        <v>398</v>
      </c>
      <c r="C24" s="194">
        <v>12.5</v>
      </c>
      <c r="D24" s="91">
        <v>50.8</v>
      </c>
      <c r="E24" s="194">
        <v>45.889699999999998</v>
      </c>
    </row>
    <row r="25" spans="1:5" x14ac:dyDescent="0.25">
      <c r="B25" s="299"/>
    </row>
    <row r="26" spans="1:5" x14ac:dyDescent="0.25">
      <c r="A26" s="1" t="s">
        <v>436</v>
      </c>
    </row>
    <row r="27" spans="1:5" x14ac:dyDescent="0.25">
      <c r="A27" s="1" t="s">
        <v>437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58"/>
  <sheetViews>
    <sheetView workbookViewId="0">
      <selection activeCell="N14" sqref="N14"/>
    </sheetView>
  </sheetViews>
  <sheetFormatPr defaultRowHeight="13.8" x14ac:dyDescent="0.25"/>
  <cols>
    <col min="1" max="1" width="20.33203125" style="1" customWidth="1"/>
    <col min="2" max="4" width="6.33203125" style="1" customWidth="1"/>
    <col min="5" max="5" width="6" style="1" customWidth="1"/>
    <col min="6" max="6" width="6.21875" style="1" customWidth="1"/>
    <col min="7" max="7" width="6.44140625" style="1" customWidth="1"/>
    <col min="8" max="9" width="6" style="1" customWidth="1"/>
    <col min="10" max="10" width="6.21875" style="1" customWidth="1"/>
    <col min="11" max="11" width="5.44140625" style="1" customWidth="1"/>
    <col min="12" max="12" width="6" style="1" customWidth="1"/>
    <col min="13" max="13" width="10.44140625" style="1" customWidth="1"/>
    <col min="14" max="14" width="8.33203125" style="1" customWidth="1"/>
    <col min="15" max="15" width="11.44140625" style="1" customWidth="1"/>
    <col min="16" max="16" width="10" style="1" customWidth="1"/>
    <col min="17" max="17" width="10.21875" style="1" customWidth="1"/>
    <col min="18" max="18" width="12" style="1" customWidth="1"/>
    <col min="19" max="19" width="12.21875" style="1" customWidth="1"/>
    <col min="20" max="16384" width="8.88671875" style="1"/>
  </cols>
  <sheetData>
    <row r="1" spans="1:12" x14ac:dyDescent="0.25">
      <c r="A1" s="8" t="s">
        <v>133</v>
      </c>
    </row>
    <row r="3" spans="1:12" ht="14.4" customHeight="1" x14ac:dyDescent="0.25">
      <c r="A3" s="200" t="s">
        <v>438</v>
      </c>
      <c r="B3" s="200">
        <v>2005</v>
      </c>
      <c r="C3" s="200">
        <v>2006</v>
      </c>
      <c r="D3" s="200">
        <v>2007</v>
      </c>
      <c r="E3" s="200">
        <v>2008</v>
      </c>
      <c r="F3" s="200">
        <v>2009</v>
      </c>
      <c r="G3" s="200">
        <v>2010</v>
      </c>
      <c r="H3" s="200">
        <v>2011</v>
      </c>
      <c r="I3" s="200">
        <v>2012</v>
      </c>
      <c r="J3" s="200">
        <v>2013</v>
      </c>
      <c r="K3" s="200">
        <v>2014</v>
      </c>
      <c r="L3" s="200">
        <v>2015</v>
      </c>
    </row>
    <row r="4" spans="1:12" ht="15" customHeight="1" x14ac:dyDescent="0.25">
      <c r="A4" s="26" t="s">
        <v>416</v>
      </c>
      <c r="B4" s="146">
        <v>807</v>
      </c>
      <c r="C4" s="146">
        <v>902</v>
      </c>
      <c r="D4" s="146">
        <v>891</v>
      </c>
      <c r="E4" s="146">
        <v>918</v>
      </c>
      <c r="F4" s="146">
        <v>954</v>
      </c>
      <c r="G4" s="146">
        <v>978</v>
      </c>
      <c r="H4" s="146">
        <v>1026</v>
      </c>
      <c r="I4" s="146">
        <v>1091</v>
      </c>
      <c r="J4" s="146">
        <v>1166</v>
      </c>
      <c r="K4" s="146">
        <v>1211</v>
      </c>
      <c r="L4" s="146">
        <v>1341</v>
      </c>
    </row>
    <row r="5" spans="1:12" x14ac:dyDescent="0.25">
      <c r="A5" s="25" t="s">
        <v>414</v>
      </c>
      <c r="B5" s="201">
        <v>788</v>
      </c>
      <c r="C5" s="201">
        <v>719</v>
      </c>
      <c r="D5" s="201">
        <v>730</v>
      </c>
      <c r="E5" s="201">
        <v>581</v>
      </c>
      <c r="F5" s="201">
        <v>531</v>
      </c>
      <c r="G5" s="201">
        <v>567</v>
      </c>
      <c r="H5" s="201">
        <v>566</v>
      </c>
      <c r="I5" s="201">
        <v>566</v>
      </c>
      <c r="J5" s="201">
        <v>547</v>
      </c>
      <c r="K5" s="201">
        <v>486</v>
      </c>
      <c r="L5" s="201">
        <v>570</v>
      </c>
    </row>
    <row r="6" spans="1:12" x14ac:dyDescent="0.25">
      <c r="A6" s="26" t="s">
        <v>410</v>
      </c>
      <c r="B6" s="146">
        <v>395</v>
      </c>
      <c r="C6" s="146">
        <v>457</v>
      </c>
      <c r="D6" s="146">
        <v>529</v>
      </c>
      <c r="E6" s="146">
        <v>481</v>
      </c>
      <c r="F6" s="146">
        <v>515</v>
      </c>
      <c r="G6" s="146">
        <v>507</v>
      </c>
      <c r="H6" s="146">
        <v>580</v>
      </c>
      <c r="I6" s="146">
        <v>615</v>
      </c>
      <c r="J6" s="146">
        <v>748</v>
      </c>
      <c r="K6" s="146">
        <v>752</v>
      </c>
      <c r="L6" s="146">
        <v>774</v>
      </c>
    </row>
    <row r="7" spans="1:12" x14ac:dyDescent="0.25">
      <c r="A7" s="25" t="s">
        <v>415</v>
      </c>
      <c r="B7" s="201">
        <v>97</v>
      </c>
      <c r="C7" s="201">
        <v>84</v>
      </c>
      <c r="D7" s="201">
        <v>94</v>
      </c>
      <c r="E7" s="201">
        <v>101</v>
      </c>
      <c r="F7" s="201">
        <v>94</v>
      </c>
      <c r="G7" s="201">
        <v>94</v>
      </c>
      <c r="H7" s="201">
        <v>99</v>
      </c>
      <c r="I7" s="201">
        <v>103</v>
      </c>
      <c r="J7" s="201">
        <v>93</v>
      </c>
      <c r="K7" s="201">
        <v>120</v>
      </c>
      <c r="L7" s="201">
        <v>103</v>
      </c>
    </row>
    <row r="8" spans="1:12" x14ac:dyDescent="0.25">
      <c r="A8" s="26" t="s">
        <v>413</v>
      </c>
      <c r="B8" s="146">
        <v>52</v>
      </c>
      <c r="C8" s="146">
        <v>49</v>
      </c>
      <c r="D8" s="146">
        <v>41</v>
      </c>
      <c r="E8" s="146">
        <v>59</v>
      </c>
      <c r="F8" s="146">
        <v>49</v>
      </c>
      <c r="G8" s="146">
        <v>65</v>
      </c>
      <c r="H8" s="146">
        <v>60</v>
      </c>
      <c r="I8" s="146">
        <v>61</v>
      </c>
      <c r="J8" s="146">
        <v>52</v>
      </c>
      <c r="K8" s="146">
        <v>43</v>
      </c>
      <c r="L8" s="146">
        <v>60</v>
      </c>
    </row>
    <row r="9" spans="1:12" x14ac:dyDescent="0.25">
      <c r="A9" s="25" t="s">
        <v>411</v>
      </c>
      <c r="B9" s="201">
        <v>51</v>
      </c>
      <c r="C9" s="201">
        <v>48</v>
      </c>
      <c r="D9" s="201">
        <v>64</v>
      </c>
      <c r="E9" s="201">
        <v>46</v>
      </c>
      <c r="F9" s="201">
        <v>44</v>
      </c>
      <c r="G9" s="201">
        <v>38</v>
      </c>
      <c r="H9" s="201">
        <v>43</v>
      </c>
      <c r="I9" s="201">
        <v>53</v>
      </c>
      <c r="J9" s="201">
        <v>46</v>
      </c>
      <c r="K9" s="201">
        <v>44</v>
      </c>
      <c r="L9" s="201">
        <v>47</v>
      </c>
    </row>
    <row r="10" spans="1:12" x14ac:dyDescent="0.25">
      <c r="A10" s="26" t="s">
        <v>423</v>
      </c>
      <c r="B10" s="146">
        <v>20</v>
      </c>
      <c r="C10" s="146">
        <v>19</v>
      </c>
      <c r="D10" s="146">
        <v>27</v>
      </c>
      <c r="E10" s="146">
        <v>30</v>
      </c>
      <c r="F10" s="146">
        <v>33</v>
      </c>
      <c r="G10" s="146">
        <v>38</v>
      </c>
      <c r="H10" s="146">
        <v>35</v>
      </c>
      <c r="I10" s="146">
        <v>86</v>
      </c>
      <c r="J10" s="146">
        <v>63</v>
      </c>
      <c r="K10" s="146">
        <v>64</v>
      </c>
      <c r="L10" s="146">
        <v>70</v>
      </c>
    </row>
    <row r="11" spans="1:12" x14ac:dyDescent="0.25">
      <c r="A11" s="25" t="s">
        <v>424</v>
      </c>
      <c r="B11" s="201">
        <v>63</v>
      </c>
      <c r="C11" s="201">
        <v>36</v>
      </c>
      <c r="D11" s="201">
        <v>57</v>
      </c>
      <c r="E11" s="201">
        <v>33</v>
      </c>
      <c r="F11" s="201">
        <v>49</v>
      </c>
      <c r="G11" s="201">
        <v>35</v>
      </c>
      <c r="H11" s="201">
        <v>26</v>
      </c>
      <c r="I11" s="201">
        <v>34</v>
      </c>
      <c r="J11" s="201">
        <v>35</v>
      </c>
      <c r="K11" s="201">
        <v>45</v>
      </c>
      <c r="L11" s="201">
        <v>28</v>
      </c>
    </row>
    <row r="12" spans="1:12" x14ac:dyDescent="0.25">
      <c r="A12" s="26" t="s">
        <v>430</v>
      </c>
      <c r="B12" s="146">
        <v>34</v>
      </c>
      <c r="C12" s="146">
        <v>41</v>
      </c>
      <c r="D12" s="146">
        <v>35</v>
      </c>
      <c r="E12" s="146">
        <v>38</v>
      </c>
      <c r="F12" s="146">
        <v>33</v>
      </c>
      <c r="G12" s="146">
        <v>42</v>
      </c>
      <c r="H12" s="146">
        <v>37</v>
      </c>
      <c r="I12" s="146">
        <v>32</v>
      </c>
      <c r="J12" s="146">
        <v>22</v>
      </c>
      <c r="K12" s="146">
        <v>23</v>
      </c>
      <c r="L12" s="146">
        <v>30</v>
      </c>
    </row>
    <row r="13" spans="1:12" x14ac:dyDescent="0.25">
      <c r="A13" s="25" t="s">
        <v>425</v>
      </c>
      <c r="B13" s="201">
        <v>39</v>
      </c>
      <c r="C13" s="201">
        <v>32</v>
      </c>
      <c r="D13" s="201">
        <v>22</v>
      </c>
      <c r="E13" s="201">
        <v>38</v>
      </c>
      <c r="F13" s="201">
        <v>24</v>
      </c>
      <c r="G13" s="201">
        <v>29</v>
      </c>
      <c r="H13" s="201">
        <v>32</v>
      </c>
      <c r="I13" s="201">
        <v>35</v>
      </c>
      <c r="J13" s="201">
        <v>39</v>
      </c>
      <c r="K13" s="201">
        <v>44</v>
      </c>
      <c r="L13" s="201">
        <v>25</v>
      </c>
    </row>
    <row r="14" spans="1:12" x14ac:dyDescent="0.25">
      <c r="A14" s="26" t="s">
        <v>433</v>
      </c>
      <c r="B14" s="146">
        <v>16</v>
      </c>
      <c r="C14" s="146">
        <v>27</v>
      </c>
      <c r="D14" s="146">
        <v>26</v>
      </c>
      <c r="E14" s="146">
        <v>23</v>
      </c>
      <c r="F14" s="146">
        <v>19</v>
      </c>
      <c r="G14" s="146">
        <v>22</v>
      </c>
      <c r="H14" s="146">
        <v>16</v>
      </c>
      <c r="I14" s="146">
        <v>31</v>
      </c>
      <c r="J14" s="146">
        <v>33</v>
      </c>
      <c r="K14" s="146">
        <v>34</v>
      </c>
      <c r="L14" s="146">
        <v>45</v>
      </c>
    </row>
    <row r="15" spans="1:12" x14ac:dyDescent="0.25">
      <c r="A15" s="25" t="s">
        <v>426</v>
      </c>
      <c r="B15" s="201">
        <v>23</v>
      </c>
      <c r="C15" s="201">
        <v>22</v>
      </c>
      <c r="D15" s="201">
        <v>20</v>
      </c>
      <c r="E15" s="201">
        <v>20</v>
      </c>
      <c r="F15" s="201">
        <v>28</v>
      </c>
      <c r="G15" s="201">
        <v>20</v>
      </c>
      <c r="H15" s="201">
        <v>22</v>
      </c>
      <c r="I15" s="201">
        <v>26</v>
      </c>
      <c r="J15" s="201">
        <v>18</v>
      </c>
      <c r="K15" s="201">
        <v>18</v>
      </c>
      <c r="L15" s="201">
        <v>18</v>
      </c>
    </row>
    <row r="16" spans="1:12" x14ac:dyDescent="0.25">
      <c r="A16" s="26" t="s">
        <v>427</v>
      </c>
      <c r="B16" s="146">
        <v>22</v>
      </c>
      <c r="C16" s="146">
        <v>20</v>
      </c>
      <c r="D16" s="146">
        <v>13</v>
      </c>
      <c r="E16" s="146">
        <v>18</v>
      </c>
      <c r="F16" s="146">
        <v>19</v>
      </c>
      <c r="G16" s="146">
        <v>22</v>
      </c>
      <c r="H16" s="146">
        <v>24</v>
      </c>
      <c r="I16" s="146">
        <v>15</v>
      </c>
      <c r="J16" s="146">
        <v>16</v>
      </c>
      <c r="K16" s="146">
        <v>19</v>
      </c>
      <c r="L16" s="146">
        <v>27</v>
      </c>
    </row>
    <row r="17" spans="1:12" x14ac:dyDescent="0.25">
      <c r="A17" s="25" t="s">
        <v>428</v>
      </c>
      <c r="B17" s="201">
        <v>25</v>
      </c>
      <c r="C17" s="201">
        <v>14</v>
      </c>
      <c r="D17" s="201">
        <v>13</v>
      </c>
      <c r="E17" s="201">
        <v>23</v>
      </c>
      <c r="F17" s="201">
        <v>21</v>
      </c>
      <c r="G17" s="201">
        <v>12</v>
      </c>
      <c r="H17" s="201">
        <v>19</v>
      </c>
      <c r="I17" s="201">
        <v>15</v>
      </c>
      <c r="J17" s="201">
        <v>15</v>
      </c>
      <c r="K17" s="201">
        <v>9</v>
      </c>
      <c r="L17" s="201">
        <v>17</v>
      </c>
    </row>
    <row r="18" spans="1:12" x14ac:dyDescent="0.25">
      <c r="A18" s="26" t="s">
        <v>429</v>
      </c>
      <c r="B18" s="146">
        <v>18</v>
      </c>
      <c r="C18" s="146">
        <v>20</v>
      </c>
      <c r="D18" s="146">
        <v>17</v>
      </c>
      <c r="E18" s="146">
        <v>14</v>
      </c>
      <c r="F18" s="146">
        <v>9</v>
      </c>
      <c r="G18" s="146">
        <v>12</v>
      </c>
      <c r="H18" s="146">
        <v>17</v>
      </c>
      <c r="I18" s="146">
        <v>19</v>
      </c>
      <c r="J18" s="146">
        <v>14</v>
      </c>
      <c r="K18" s="146">
        <v>18</v>
      </c>
      <c r="L18" s="146">
        <v>13</v>
      </c>
    </row>
    <row r="19" spans="1:12" x14ac:dyDescent="0.25">
      <c r="A19" s="25" t="s">
        <v>412</v>
      </c>
      <c r="B19" s="201">
        <v>7</v>
      </c>
      <c r="C19" s="201">
        <v>5</v>
      </c>
      <c r="D19" s="201">
        <v>8</v>
      </c>
      <c r="E19" s="201">
        <v>8</v>
      </c>
      <c r="F19" s="201">
        <v>1</v>
      </c>
      <c r="G19" s="201">
        <v>4</v>
      </c>
      <c r="H19" s="201">
        <v>4</v>
      </c>
      <c r="I19" s="201">
        <v>2</v>
      </c>
      <c r="J19" s="201">
        <v>9</v>
      </c>
      <c r="K19" s="201">
        <v>5</v>
      </c>
      <c r="L19" s="201">
        <v>8</v>
      </c>
    </row>
    <row r="20" spans="1:12" x14ac:dyDescent="0.25">
      <c r="A20" s="26" t="s">
        <v>431</v>
      </c>
      <c r="B20" s="146">
        <v>6</v>
      </c>
      <c r="C20" s="146">
        <v>2</v>
      </c>
      <c r="D20" s="146">
        <v>3</v>
      </c>
      <c r="E20" s="146">
        <v>9</v>
      </c>
      <c r="F20" s="146">
        <v>4</v>
      </c>
      <c r="G20" s="146">
        <v>3</v>
      </c>
      <c r="H20" s="146">
        <v>5</v>
      </c>
      <c r="I20" s="146">
        <v>1</v>
      </c>
      <c r="J20" s="146">
        <v>5</v>
      </c>
      <c r="K20" s="146">
        <v>1</v>
      </c>
      <c r="L20" s="146">
        <v>5</v>
      </c>
    </row>
    <row r="21" spans="1:12" x14ac:dyDescent="0.25">
      <c r="A21" s="25" t="s">
        <v>432</v>
      </c>
      <c r="B21" s="201">
        <v>1</v>
      </c>
      <c r="C21" s="201">
        <v>5</v>
      </c>
      <c r="D21" s="201">
        <v>2</v>
      </c>
      <c r="E21" s="201">
        <v>1</v>
      </c>
      <c r="F21" s="201">
        <v>3</v>
      </c>
      <c r="G21" s="201">
        <v>6</v>
      </c>
      <c r="H21" s="201">
        <v>3</v>
      </c>
      <c r="I21" s="201">
        <v>2</v>
      </c>
      <c r="J21" s="201">
        <v>5</v>
      </c>
      <c r="K21" s="201">
        <v>2</v>
      </c>
      <c r="L21" s="201">
        <v>4</v>
      </c>
    </row>
    <row r="22" spans="1:12" x14ac:dyDescent="0.25">
      <c r="A22" s="26" t="s">
        <v>434</v>
      </c>
      <c r="B22" s="146">
        <v>1</v>
      </c>
      <c r="C22" s="146"/>
      <c r="D22" s="146">
        <v>1</v>
      </c>
      <c r="E22" s="146">
        <v>1</v>
      </c>
      <c r="F22" s="146">
        <v>1</v>
      </c>
      <c r="G22" s="146">
        <v>1</v>
      </c>
      <c r="H22" s="146">
        <v>1</v>
      </c>
      <c r="I22" s="146">
        <v>2</v>
      </c>
      <c r="J22" s="146">
        <v>1</v>
      </c>
      <c r="K22" s="146">
        <v>2</v>
      </c>
      <c r="L22" s="146">
        <v>1</v>
      </c>
    </row>
    <row r="23" spans="1:12" x14ac:dyDescent="0.25">
      <c r="A23" s="25" t="s">
        <v>435</v>
      </c>
      <c r="B23" s="201"/>
      <c r="C23" s="201">
        <v>1</v>
      </c>
      <c r="D23" s="201"/>
      <c r="E23" s="201">
        <v>1</v>
      </c>
      <c r="F23" s="201">
        <v>1</v>
      </c>
      <c r="G23" s="201">
        <v>1</v>
      </c>
      <c r="H23" s="201"/>
      <c r="I23" s="201"/>
      <c r="J23" s="201"/>
      <c r="K23" s="201"/>
      <c r="L23" s="201"/>
    </row>
    <row r="24" spans="1:12" x14ac:dyDescent="0.25">
      <c r="A24" s="30" t="s">
        <v>102</v>
      </c>
      <c r="B24" s="202">
        <v>2465</v>
      </c>
      <c r="C24" s="202">
        <v>2503</v>
      </c>
      <c r="D24" s="202">
        <v>2593</v>
      </c>
      <c r="E24" s="202">
        <v>2443</v>
      </c>
      <c r="F24" s="202">
        <v>2432</v>
      </c>
      <c r="G24" s="202">
        <v>2496</v>
      </c>
      <c r="H24" s="202">
        <v>2615</v>
      </c>
      <c r="I24" s="202">
        <v>2789</v>
      </c>
      <c r="J24" s="202">
        <v>2927</v>
      </c>
      <c r="K24" s="202">
        <v>2940</v>
      </c>
      <c r="L24" s="202">
        <v>3186</v>
      </c>
    </row>
    <row r="34" spans="1:5" x14ac:dyDescent="0.25">
      <c r="A34" s="6"/>
      <c r="B34" s="6"/>
      <c r="C34" s="6"/>
      <c r="D34" s="6"/>
      <c r="E34" s="6"/>
    </row>
    <row r="35" spans="1:5" x14ac:dyDescent="0.25">
      <c r="A35" s="6"/>
      <c r="B35" s="6"/>
      <c r="C35" s="6"/>
      <c r="D35" s="6"/>
      <c r="E35" s="6"/>
    </row>
    <row r="36" spans="1:5" x14ac:dyDescent="0.25">
      <c r="A36" s="6"/>
      <c r="B36" s="6"/>
      <c r="C36" s="6"/>
      <c r="D36" s="6"/>
      <c r="E36" s="6"/>
    </row>
    <row r="37" spans="1:5" x14ac:dyDescent="0.25">
      <c r="A37" s="6"/>
      <c r="B37" s="6"/>
      <c r="C37" s="6"/>
      <c r="D37" s="6"/>
      <c r="E37" s="6"/>
    </row>
    <row r="38" spans="1:5" x14ac:dyDescent="0.25">
      <c r="A38" s="6"/>
      <c r="B38" s="6"/>
      <c r="C38" s="6"/>
      <c r="D38" s="6"/>
      <c r="E38" s="6"/>
    </row>
    <row r="39" spans="1:5" x14ac:dyDescent="0.25">
      <c r="A39" s="6"/>
      <c r="B39" s="6"/>
      <c r="C39" s="6"/>
      <c r="D39" s="6"/>
      <c r="E39" s="6"/>
    </row>
    <row r="40" spans="1:5" x14ac:dyDescent="0.25">
      <c r="A40" s="6"/>
      <c r="B40" s="6"/>
      <c r="C40" s="6"/>
      <c r="D40" s="6"/>
      <c r="E40" s="6"/>
    </row>
    <row r="41" spans="1:5" x14ac:dyDescent="0.25">
      <c r="A41" s="6"/>
      <c r="B41" s="6"/>
      <c r="C41" s="6"/>
      <c r="D41" s="6"/>
      <c r="E41" s="6"/>
    </row>
    <row r="42" spans="1:5" x14ac:dyDescent="0.25">
      <c r="A42" s="6"/>
      <c r="B42" s="6"/>
      <c r="C42" s="6"/>
      <c r="D42" s="6"/>
      <c r="E42" s="6"/>
    </row>
    <row r="43" spans="1:5" x14ac:dyDescent="0.25">
      <c r="A43" s="6"/>
      <c r="B43" s="6"/>
      <c r="C43" s="6"/>
      <c r="D43" s="6"/>
      <c r="E43" s="6"/>
    </row>
    <row r="44" spans="1:5" x14ac:dyDescent="0.25">
      <c r="A44" s="6"/>
      <c r="B44" s="6"/>
      <c r="C44" s="6"/>
      <c r="D44" s="6"/>
      <c r="E44" s="6"/>
    </row>
    <row r="45" spans="1:5" x14ac:dyDescent="0.25">
      <c r="A45" s="6"/>
      <c r="B45" s="6"/>
      <c r="C45" s="6"/>
      <c r="D45" s="6"/>
      <c r="E45" s="6"/>
    </row>
    <row r="46" spans="1:5" x14ac:dyDescent="0.25">
      <c r="A46" s="6"/>
      <c r="B46" s="6"/>
      <c r="C46" s="6"/>
      <c r="D46" s="6"/>
      <c r="E46" s="6"/>
    </row>
    <row r="47" spans="1:5" x14ac:dyDescent="0.25">
      <c r="A47" s="6"/>
      <c r="B47" s="6"/>
      <c r="C47" s="6"/>
      <c r="D47" s="6"/>
      <c r="E47" s="6"/>
    </row>
    <row r="48" spans="1:5" x14ac:dyDescent="0.25">
      <c r="A48" s="6"/>
      <c r="B48" s="6"/>
      <c r="C48" s="6"/>
      <c r="D48" s="6"/>
      <c r="E48" s="6"/>
    </row>
    <row r="49" spans="1:5" x14ac:dyDescent="0.25">
      <c r="A49" s="6"/>
      <c r="B49" s="6"/>
      <c r="C49" s="6"/>
      <c r="D49" s="6"/>
      <c r="E49" s="6"/>
    </row>
    <row r="50" spans="1:5" x14ac:dyDescent="0.25">
      <c r="A50" s="6"/>
      <c r="B50" s="6"/>
      <c r="C50" s="6"/>
      <c r="D50" s="6"/>
      <c r="E50" s="6"/>
    </row>
    <row r="51" spans="1:5" x14ac:dyDescent="0.25">
      <c r="A51" s="6"/>
      <c r="B51" s="6"/>
      <c r="C51" s="6"/>
      <c r="D51" s="6"/>
      <c r="E51" s="6"/>
    </row>
    <row r="52" spans="1:5" x14ac:dyDescent="0.25">
      <c r="A52" s="6"/>
      <c r="B52" s="6"/>
      <c r="C52" s="6"/>
      <c r="D52" s="6"/>
      <c r="E52" s="6"/>
    </row>
    <row r="53" spans="1:5" x14ac:dyDescent="0.25">
      <c r="A53" s="6"/>
      <c r="B53" s="6"/>
      <c r="C53" s="6"/>
      <c r="D53" s="6"/>
      <c r="E53" s="6"/>
    </row>
    <row r="54" spans="1:5" x14ac:dyDescent="0.25">
      <c r="A54" s="6"/>
      <c r="B54" s="6"/>
      <c r="C54" s="6"/>
      <c r="D54" s="6"/>
      <c r="E54" s="6"/>
    </row>
    <row r="55" spans="1:5" x14ac:dyDescent="0.25">
      <c r="A55" s="6"/>
      <c r="B55" s="6"/>
      <c r="C55" s="6"/>
      <c r="D55" s="6"/>
      <c r="E55" s="6"/>
    </row>
    <row r="56" spans="1:5" x14ac:dyDescent="0.25">
      <c r="A56" s="6"/>
      <c r="B56" s="6"/>
      <c r="C56" s="6"/>
      <c r="D56" s="6"/>
      <c r="E56" s="6"/>
    </row>
    <row r="57" spans="1:5" x14ac:dyDescent="0.25">
      <c r="A57" s="6"/>
      <c r="B57" s="6"/>
      <c r="C57" s="6"/>
      <c r="D57" s="6"/>
      <c r="E57" s="6"/>
    </row>
    <row r="58" spans="1:5" x14ac:dyDescent="0.25">
      <c r="A58" s="6"/>
      <c r="B58" s="6"/>
      <c r="C58" s="6"/>
      <c r="D58" s="6"/>
      <c r="E58" s="6"/>
    </row>
    <row r="59" spans="1:5" x14ac:dyDescent="0.25">
      <c r="A59" s="6"/>
      <c r="B59" s="6"/>
      <c r="C59" s="6"/>
      <c r="D59" s="6"/>
      <c r="E59" s="6"/>
    </row>
    <row r="60" spans="1:5" x14ac:dyDescent="0.25">
      <c r="A60" s="6"/>
      <c r="B60" s="6"/>
      <c r="C60" s="6"/>
      <c r="D60" s="6"/>
      <c r="E60" s="6"/>
    </row>
    <row r="61" spans="1:5" x14ac:dyDescent="0.25">
      <c r="A61" s="6"/>
      <c r="B61" s="6"/>
      <c r="C61" s="6"/>
      <c r="D61" s="6"/>
      <c r="E61" s="6"/>
    </row>
    <row r="62" spans="1:5" x14ac:dyDescent="0.25">
      <c r="A62" s="6"/>
      <c r="B62" s="6"/>
      <c r="C62" s="6"/>
      <c r="D62" s="6"/>
      <c r="E62" s="6"/>
    </row>
    <row r="63" spans="1:5" x14ac:dyDescent="0.25">
      <c r="A63" s="6"/>
      <c r="B63" s="6"/>
      <c r="C63" s="6"/>
      <c r="D63" s="6"/>
      <c r="E63" s="6"/>
    </row>
    <row r="64" spans="1:5" x14ac:dyDescent="0.25">
      <c r="A64" s="6"/>
      <c r="B64" s="6"/>
      <c r="C64" s="6"/>
      <c r="D64" s="6"/>
      <c r="E64" s="6"/>
    </row>
    <row r="65" spans="1:5" x14ac:dyDescent="0.25">
      <c r="A65" s="6"/>
      <c r="B65" s="6"/>
      <c r="C65" s="6"/>
      <c r="D65" s="6"/>
      <c r="E65" s="6"/>
    </row>
    <row r="66" spans="1:5" x14ac:dyDescent="0.25">
      <c r="A66" s="6"/>
      <c r="B66" s="6"/>
      <c r="C66" s="6"/>
      <c r="D66" s="6"/>
      <c r="E66" s="6"/>
    </row>
    <row r="67" spans="1:5" x14ac:dyDescent="0.25">
      <c r="A67" s="6"/>
      <c r="B67" s="6"/>
      <c r="C67" s="6"/>
      <c r="D67" s="6"/>
      <c r="E67" s="6"/>
    </row>
    <row r="68" spans="1:5" x14ac:dyDescent="0.25">
      <c r="A68" s="6"/>
      <c r="B68" s="6"/>
      <c r="C68" s="6"/>
      <c r="D68" s="6"/>
      <c r="E68" s="6"/>
    </row>
    <row r="69" spans="1:5" x14ac:dyDescent="0.25">
      <c r="A69" s="6"/>
      <c r="B69" s="6"/>
      <c r="C69" s="6"/>
      <c r="D69" s="6"/>
      <c r="E69" s="6"/>
    </row>
    <row r="70" spans="1:5" x14ac:dyDescent="0.25">
      <c r="A70" s="6"/>
      <c r="B70" s="6"/>
      <c r="C70" s="6"/>
      <c r="D70" s="6"/>
      <c r="E70" s="6"/>
    </row>
    <row r="71" spans="1:5" x14ac:dyDescent="0.25">
      <c r="A71" s="6"/>
      <c r="B71" s="6"/>
      <c r="C71" s="6"/>
      <c r="D71" s="6"/>
      <c r="E71" s="6"/>
    </row>
    <row r="72" spans="1:5" x14ac:dyDescent="0.25">
      <c r="A72" s="6"/>
      <c r="B72" s="6"/>
      <c r="C72" s="6"/>
      <c r="D72" s="6"/>
      <c r="E72" s="6"/>
    </row>
    <row r="73" spans="1:5" x14ac:dyDescent="0.25">
      <c r="A73" s="6"/>
      <c r="B73" s="6"/>
      <c r="C73" s="6"/>
      <c r="D73" s="6"/>
      <c r="E73" s="6"/>
    </row>
    <row r="74" spans="1:5" x14ac:dyDescent="0.25">
      <c r="A74" s="6"/>
      <c r="B74" s="6"/>
      <c r="C74" s="6"/>
      <c r="D74" s="6"/>
      <c r="E74" s="6"/>
    </row>
    <row r="75" spans="1:5" x14ac:dyDescent="0.25">
      <c r="A75" s="6"/>
      <c r="B75" s="6"/>
      <c r="C75" s="6"/>
      <c r="D75" s="6"/>
      <c r="E75" s="6"/>
    </row>
    <row r="76" spans="1:5" x14ac:dyDescent="0.25">
      <c r="A76" s="6"/>
      <c r="B76" s="6"/>
      <c r="C76" s="6"/>
      <c r="D76" s="6"/>
      <c r="E76" s="6"/>
    </row>
    <row r="77" spans="1:5" x14ac:dyDescent="0.25">
      <c r="A77" s="6"/>
      <c r="B77" s="6"/>
      <c r="C77" s="6"/>
      <c r="D77" s="6"/>
      <c r="E77" s="6"/>
    </row>
    <row r="78" spans="1:5" x14ac:dyDescent="0.25">
      <c r="A78" s="6"/>
      <c r="B78" s="6"/>
      <c r="C78" s="6"/>
      <c r="D78" s="6"/>
      <c r="E78" s="6"/>
    </row>
    <row r="79" spans="1:5" x14ac:dyDescent="0.25">
      <c r="A79" s="6"/>
      <c r="B79" s="6"/>
      <c r="C79" s="6"/>
      <c r="D79" s="6"/>
      <c r="E79" s="6"/>
    </row>
    <row r="80" spans="1:5" x14ac:dyDescent="0.25">
      <c r="A80" s="6"/>
      <c r="B80" s="6"/>
      <c r="C80" s="6"/>
      <c r="D80" s="6"/>
      <c r="E80" s="6"/>
    </row>
    <row r="81" spans="1:5" x14ac:dyDescent="0.25">
      <c r="A81" s="6"/>
      <c r="B81" s="6"/>
      <c r="C81" s="6"/>
      <c r="D81" s="6"/>
      <c r="E81" s="6"/>
    </row>
    <row r="82" spans="1:5" x14ac:dyDescent="0.25">
      <c r="A82" s="6"/>
      <c r="B82" s="6"/>
      <c r="C82" s="6"/>
      <c r="D82" s="6"/>
      <c r="E82" s="6"/>
    </row>
    <row r="83" spans="1:5" x14ac:dyDescent="0.25">
      <c r="A83" s="6"/>
      <c r="B83" s="6"/>
      <c r="C83" s="6"/>
      <c r="D83" s="6"/>
      <c r="E83" s="6"/>
    </row>
    <row r="84" spans="1:5" x14ac:dyDescent="0.25">
      <c r="A84" s="6"/>
      <c r="B84" s="6"/>
      <c r="C84" s="6"/>
      <c r="D84" s="6"/>
      <c r="E84" s="6"/>
    </row>
    <row r="85" spans="1:5" x14ac:dyDescent="0.25">
      <c r="A85" s="6"/>
      <c r="B85" s="6"/>
      <c r="C85" s="6"/>
      <c r="D85" s="6"/>
      <c r="E85" s="6"/>
    </row>
    <row r="86" spans="1:5" x14ac:dyDescent="0.25">
      <c r="A86" s="6"/>
      <c r="B86" s="6"/>
      <c r="C86" s="6"/>
      <c r="D86" s="6"/>
      <c r="E86" s="6"/>
    </row>
    <row r="87" spans="1:5" x14ac:dyDescent="0.25">
      <c r="A87" s="6"/>
      <c r="B87" s="6"/>
      <c r="C87" s="6"/>
      <c r="D87" s="6"/>
      <c r="E87" s="6"/>
    </row>
    <row r="88" spans="1:5" x14ac:dyDescent="0.25">
      <c r="A88" s="6"/>
      <c r="B88" s="6"/>
      <c r="C88" s="6"/>
      <c r="D88" s="6"/>
      <c r="E88" s="6"/>
    </row>
    <row r="89" spans="1:5" x14ac:dyDescent="0.25">
      <c r="A89" s="6"/>
      <c r="B89" s="6"/>
      <c r="C89" s="6"/>
      <c r="D89" s="6"/>
      <c r="E89" s="6"/>
    </row>
    <row r="90" spans="1:5" x14ac:dyDescent="0.25">
      <c r="A90" s="6"/>
      <c r="B90" s="6"/>
      <c r="C90" s="6"/>
      <c r="D90" s="6"/>
      <c r="E90" s="6"/>
    </row>
    <row r="91" spans="1:5" x14ac:dyDescent="0.25">
      <c r="A91" s="6"/>
      <c r="B91" s="6"/>
      <c r="C91" s="6"/>
      <c r="D91" s="6"/>
      <c r="E91" s="6"/>
    </row>
    <row r="92" spans="1:5" x14ac:dyDescent="0.25">
      <c r="A92" s="6"/>
      <c r="B92" s="6"/>
      <c r="C92" s="6"/>
      <c r="D92" s="6"/>
      <c r="E92" s="6"/>
    </row>
    <row r="93" spans="1:5" x14ac:dyDescent="0.25">
      <c r="A93" s="6"/>
      <c r="B93" s="6"/>
      <c r="C93" s="6"/>
      <c r="D93" s="6"/>
      <c r="E93" s="6"/>
    </row>
    <row r="94" spans="1:5" x14ac:dyDescent="0.25">
      <c r="A94" s="6"/>
      <c r="B94" s="6"/>
      <c r="C94" s="6"/>
      <c r="D94" s="6"/>
      <c r="E94" s="6"/>
    </row>
    <row r="95" spans="1:5" x14ac:dyDescent="0.25">
      <c r="A95" s="6"/>
      <c r="B95" s="6"/>
      <c r="C95" s="6"/>
      <c r="D95" s="6"/>
      <c r="E95" s="6"/>
    </row>
    <row r="96" spans="1:5" x14ac:dyDescent="0.25">
      <c r="A96" s="6"/>
      <c r="B96" s="6"/>
      <c r="C96" s="6"/>
      <c r="D96" s="6"/>
      <c r="E96" s="6"/>
    </row>
    <row r="97" spans="1:5" x14ac:dyDescent="0.25">
      <c r="A97" s="6"/>
      <c r="B97" s="6"/>
      <c r="C97" s="6"/>
      <c r="D97" s="6"/>
      <c r="E97" s="6"/>
    </row>
    <row r="98" spans="1:5" x14ac:dyDescent="0.25">
      <c r="A98" s="6"/>
      <c r="B98" s="6"/>
      <c r="C98" s="6"/>
      <c r="D98" s="6"/>
      <c r="E98" s="6"/>
    </row>
    <row r="99" spans="1:5" x14ac:dyDescent="0.25">
      <c r="A99" s="6"/>
      <c r="B99" s="6"/>
      <c r="C99" s="6"/>
      <c r="D99" s="6"/>
      <c r="E99" s="6"/>
    </row>
    <row r="100" spans="1:5" x14ac:dyDescent="0.25">
      <c r="A100" s="6"/>
      <c r="B100" s="6"/>
      <c r="C100" s="6"/>
      <c r="D100" s="6"/>
      <c r="E100" s="6"/>
    </row>
    <row r="101" spans="1:5" x14ac:dyDescent="0.25">
      <c r="A101" s="6"/>
      <c r="B101" s="6"/>
      <c r="C101" s="6"/>
      <c r="D101" s="6"/>
      <c r="E101" s="6"/>
    </row>
    <row r="102" spans="1:5" x14ac:dyDescent="0.25">
      <c r="A102" s="6"/>
      <c r="B102" s="6"/>
      <c r="C102" s="6"/>
      <c r="D102" s="6"/>
      <c r="E102" s="6"/>
    </row>
    <row r="103" spans="1:5" x14ac:dyDescent="0.25">
      <c r="A103" s="6"/>
      <c r="B103" s="6"/>
      <c r="C103" s="6"/>
      <c r="D103" s="6"/>
      <c r="E103" s="6"/>
    </row>
    <row r="104" spans="1:5" x14ac:dyDescent="0.25">
      <c r="A104" s="6"/>
      <c r="B104" s="6"/>
      <c r="C104" s="6"/>
      <c r="D104" s="6"/>
      <c r="E104" s="6"/>
    </row>
    <row r="105" spans="1:5" x14ac:dyDescent="0.25">
      <c r="A105" s="6"/>
      <c r="B105" s="6"/>
      <c r="C105" s="6"/>
      <c r="D105" s="6"/>
      <c r="E105" s="6"/>
    </row>
    <row r="106" spans="1:5" x14ac:dyDescent="0.25">
      <c r="A106" s="6"/>
      <c r="B106" s="6"/>
      <c r="C106" s="6"/>
      <c r="D106" s="6"/>
      <c r="E106" s="6"/>
    </row>
    <row r="107" spans="1:5" x14ac:dyDescent="0.25">
      <c r="A107" s="6"/>
      <c r="B107" s="6"/>
      <c r="C107" s="6"/>
      <c r="D107" s="6"/>
      <c r="E107" s="6"/>
    </row>
    <row r="108" spans="1:5" x14ac:dyDescent="0.25">
      <c r="A108" s="6"/>
      <c r="B108" s="6"/>
      <c r="C108" s="6"/>
      <c r="D108" s="6"/>
      <c r="E108" s="6"/>
    </row>
    <row r="109" spans="1:5" x14ac:dyDescent="0.25">
      <c r="A109" s="6"/>
      <c r="B109" s="6"/>
      <c r="C109" s="6"/>
      <c r="D109" s="6"/>
      <c r="E109" s="6"/>
    </row>
    <row r="110" spans="1:5" x14ac:dyDescent="0.25">
      <c r="A110" s="6"/>
      <c r="B110" s="6"/>
      <c r="C110" s="6"/>
      <c r="D110" s="6"/>
      <c r="E110" s="6"/>
    </row>
    <row r="111" spans="1:5" x14ac:dyDescent="0.25">
      <c r="A111" s="6"/>
      <c r="B111" s="6"/>
      <c r="C111" s="6"/>
      <c r="D111" s="6"/>
      <c r="E111" s="6"/>
    </row>
    <row r="112" spans="1:5" x14ac:dyDescent="0.25">
      <c r="A112" s="6"/>
      <c r="B112" s="6"/>
      <c r="C112" s="6"/>
      <c r="D112" s="6"/>
      <c r="E112" s="6"/>
    </row>
    <row r="113" spans="1:5" x14ac:dyDescent="0.25">
      <c r="A113" s="6"/>
      <c r="B113" s="6"/>
      <c r="C113" s="6"/>
      <c r="D113" s="6"/>
      <c r="E113" s="6"/>
    </row>
    <row r="114" spans="1:5" x14ac:dyDescent="0.25">
      <c r="A114" s="6"/>
      <c r="B114" s="6"/>
      <c r="C114" s="6"/>
      <c r="D114" s="6"/>
      <c r="E114" s="6"/>
    </row>
    <row r="115" spans="1:5" x14ac:dyDescent="0.25">
      <c r="A115" s="6"/>
      <c r="B115" s="6"/>
      <c r="C115" s="6"/>
      <c r="D115" s="6"/>
      <c r="E115" s="6"/>
    </row>
    <row r="116" spans="1:5" x14ac:dyDescent="0.25">
      <c r="A116" s="6"/>
      <c r="B116" s="6"/>
      <c r="C116" s="6"/>
      <c r="D116" s="6"/>
      <c r="E116" s="6"/>
    </row>
    <row r="117" spans="1:5" x14ac:dyDescent="0.25">
      <c r="A117" s="6"/>
      <c r="B117" s="6"/>
      <c r="C117" s="6"/>
      <c r="D117" s="6"/>
      <c r="E117" s="6"/>
    </row>
    <row r="118" spans="1:5" x14ac:dyDescent="0.25">
      <c r="A118" s="6"/>
      <c r="B118" s="6"/>
      <c r="C118" s="6"/>
      <c r="D118" s="6"/>
      <c r="E118" s="6"/>
    </row>
    <row r="119" spans="1:5" x14ac:dyDescent="0.25">
      <c r="A119" s="6"/>
      <c r="B119" s="6"/>
      <c r="C119" s="6"/>
      <c r="D119" s="6"/>
      <c r="E119" s="6"/>
    </row>
    <row r="120" spans="1:5" x14ac:dyDescent="0.25">
      <c r="A120" s="6"/>
      <c r="B120" s="6"/>
      <c r="C120" s="6"/>
      <c r="D120" s="6"/>
      <c r="E120" s="6"/>
    </row>
    <row r="121" spans="1:5" x14ac:dyDescent="0.25">
      <c r="A121" s="6"/>
      <c r="B121" s="6"/>
      <c r="C121" s="6"/>
      <c r="D121" s="6"/>
      <c r="E121" s="6"/>
    </row>
    <row r="122" spans="1:5" x14ac:dyDescent="0.25">
      <c r="A122" s="6"/>
      <c r="B122" s="6"/>
      <c r="C122" s="6"/>
      <c r="D122" s="6"/>
      <c r="E122" s="6"/>
    </row>
    <row r="123" spans="1:5" x14ac:dyDescent="0.25">
      <c r="A123" s="6"/>
      <c r="B123" s="6"/>
      <c r="C123" s="6"/>
      <c r="D123" s="6"/>
      <c r="E123" s="6"/>
    </row>
    <row r="124" spans="1:5" x14ac:dyDescent="0.25">
      <c r="A124" s="6"/>
      <c r="B124" s="6"/>
      <c r="C124" s="6"/>
      <c r="D124" s="6"/>
      <c r="E124" s="6"/>
    </row>
    <row r="125" spans="1:5" x14ac:dyDescent="0.25">
      <c r="A125" s="6"/>
      <c r="B125" s="6"/>
      <c r="C125" s="6"/>
      <c r="D125" s="6"/>
      <c r="E125" s="6"/>
    </row>
    <row r="126" spans="1:5" x14ac:dyDescent="0.25">
      <c r="A126" s="6"/>
      <c r="B126" s="6"/>
      <c r="C126" s="6"/>
      <c r="D126" s="6"/>
      <c r="E126" s="6"/>
    </row>
    <row r="127" spans="1:5" x14ac:dyDescent="0.25">
      <c r="A127" s="6"/>
      <c r="B127" s="6"/>
      <c r="C127" s="6"/>
      <c r="D127" s="6"/>
      <c r="E127" s="6"/>
    </row>
    <row r="128" spans="1:5" x14ac:dyDescent="0.25">
      <c r="A128" s="6"/>
      <c r="B128" s="6"/>
      <c r="C128" s="6"/>
      <c r="D128" s="6"/>
      <c r="E128" s="6"/>
    </row>
    <row r="129" spans="1:5" x14ac:dyDescent="0.25">
      <c r="A129" s="6"/>
      <c r="B129" s="6"/>
      <c r="C129" s="6"/>
      <c r="D129" s="6"/>
      <c r="E129" s="6"/>
    </row>
    <row r="130" spans="1:5" x14ac:dyDescent="0.25">
      <c r="A130" s="6"/>
      <c r="B130" s="6"/>
      <c r="C130" s="6"/>
      <c r="D130" s="6"/>
      <c r="E130" s="6"/>
    </row>
    <row r="131" spans="1:5" x14ac:dyDescent="0.25">
      <c r="A131" s="6"/>
      <c r="B131" s="6"/>
      <c r="C131" s="6"/>
      <c r="D131" s="6"/>
      <c r="E131" s="6"/>
    </row>
    <row r="132" spans="1:5" x14ac:dyDescent="0.25">
      <c r="A132" s="6"/>
      <c r="B132" s="6"/>
      <c r="C132" s="6"/>
      <c r="D132" s="6"/>
      <c r="E132" s="6"/>
    </row>
    <row r="133" spans="1:5" x14ac:dyDescent="0.25">
      <c r="A133" s="6"/>
      <c r="B133" s="6"/>
      <c r="C133" s="6"/>
      <c r="D133" s="6"/>
      <c r="E133" s="6"/>
    </row>
    <row r="134" spans="1:5" x14ac:dyDescent="0.25">
      <c r="A134" s="6"/>
      <c r="B134" s="6"/>
      <c r="C134" s="6"/>
      <c r="D134" s="6"/>
      <c r="E134" s="6"/>
    </row>
    <row r="135" spans="1:5" x14ac:dyDescent="0.25">
      <c r="A135" s="6"/>
      <c r="B135" s="6"/>
      <c r="C135" s="6"/>
      <c r="D135" s="6"/>
      <c r="E135" s="6"/>
    </row>
    <row r="136" spans="1:5" x14ac:dyDescent="0.25">
      <c r="A136" s="6"/>
      <c r="B136" s="6"/>
      <c r="C136" s="6"/>
      <c r="D136" s="6"/>
      <c r="E136" s="6"/>
    </row>
    <row r="137" spans="1:5" x14ac:dyDescent="0.25">
      <c r="A137" s="6"/>
      <c r="B137" s="6"/>
      <c r="C137" s="6"/>
      <c r="D137" s="6"/>
      <c r="E137" s="6"/>
    </row>
    <row r="138" spans="1:5" x14ac:dyDescent="0.25">
      <c r="A138" s="6"/>
      <c r="B138" s="6"/>
      <c r="C138" s="6"/>
      <c r="D138" s="6"/>
      <c r="E138" s="6"/>
    </row>
    <row r="139" spans="1:5" x14ac:dyDescent="0.25">
      <c r="A139" s="6"/>
      <c r="B139" s="6"/>
      <c r="C139" s="6"/>
      <c r="D139" s="6"/>
      <c r="E139" s="6"/>
    </row>
    <row r="140" spans="1:5" x14ac:dyDescent="0.25">
      <c r="A140" s="6"/>
      <c r="B140" s="6"/>
      <c r="C140" s="6"/>
      <c r="D140" s="6"/>
      <c r="E140" s="6"/>
    </row>
    <row r="141" spans="1:5" x14ac:dyDescent="0.25">
      <c r="A141" s="6"/>
      <c r="B141" s="6"/>
      <c r="C141" s="6"/>
      <c r="D141" s="6"/>
      <c r="E141" s="6"/>
    </row>
    <row r="142" spans="1:5" x14ac:dyDescent="0.25">
      <c r="A142" s="6"/>
      <c r="B142" s="6"/>
      <c r="C142" s="6"/>
      <c r="D142" s="6"/>
      <c r="E142" s="6"/>
    </row>
    <row r="143" spans="1:5" x14ac:dyDescent="0.25">
      <c r="A143" s="6"/>
      <c r="B143" s="6"/>
      <c r="C143" s="6"/>
      <c r="D143" s="6"/>
      <c r="E143" s="6"/>
    </row>
    <row r="144" spans="1:5" x14ac:dyDescent="0.25">
      <c r="A144" s="6"/>
      <c r="B144" s="6"/>
      <c r="C144" s="6"/>
      <c r="D144" s="6"/>
      <c r="E144" s="6"/>
    </row>
    <row r="145" spans="1:5" x14ac:dyDescent="0.25">
      <c r="A145" s="6"/>
      <c r="B145" s="6"/>
      <c r="C145" s="6"/>
      <c r="D145" s="6"/>
      <c r="E145" s="6"/>
    </row>
    <row r="146" spans="1:5" x14ac:dyDescent="0.25">
      <c r="A146" s="6"/>
      <c r="B146" s="6"/>
      <c r="C146" s="6"/>
      <c r="D146" s="6"/>
      <c r="E146" s="6"/>
    </row>
    <row r="147" spans="1:5" x14ac:dyDescent="0.25">
      <c r="A147" s="6"/>
      <c r="B147" s="6"/>
      <c r="C147" s="6"/>
      <c r="D147" s="6"/>
      <c r="E147" s="6"/>
    </row>
    <row r="148" spans="1:5" x14ac:dyDescent="0.25">
      <c r="A148" s="6"/>
      <c r="B148" s="6"/>
      <c r="C148" s="6"/>
      <c r="D148" s="6"/>
      <c r="E148" s="6"/>
    </row>
    <row r="149" spans="1:5" x14ac:dyDescent="0.25">
      <c r="A149" s="6"/>
      <c r="B149" s="6"/>
      <c r="C149" s="6"/>
      <c r="D149" s="6"/>
      <c r="E149" s="6"/>
    </row>
    <row r="150" spans="1:5" x14ac:dyDescent="0.25">
      <c r="A150" s="6"/>
      <c r="B150" s="6"/>
      <c r="C150" s="6"/>
      <c r="D150" s="6"/>
      <c r="E150" s="6"/>
    </row>
    <row r="151" spans="1:5" x14ac:dyDescent="0.25">
      <c r="A151" s="6"/>
      <c r="B151" s="6"/>
      <c r="C151" s="6"/>
      <c r="D151" s="6"/>
      <c r="E151" s="6"/>
    </row>
    <row r="152" spans="1:5" x14ac:dyDescent="0.25">
      <c r="A152" s="6"/>
      <c r="B152" s="6"/>
      <c r="C152" s="6"/>
      <c r="D152" s="6"/>
      <c r="E152" s="6"/>
    </row>
    <row r="153" spans="1:5" x14ac:dyDescent="0.25">
      <c r="A153" s="6"/>
      <c r="B153" s="6"/>
      <c r="C153" s="6"/>
      <c r="D153" s="6"/>
      <c r="E153" s="6"/>
    </row>
    <row r="154" spans="1:5" x14ac:dyDescent="0.25">
      <c r="A154" s="6"/>
      <c r="B154" s="6"/>
      <c r="C154" s="6"/>
      <c r="D154" s="6"/>
      <c r="E154" s="6"/>
    </row>
    <row r="155" spans="1:5" x14ac:dyDescent="0.25">
      <c r="A155" s="6"/>
      <c r="B155" s="6"/>
      <c r="C155" s="6"/>
      <c r="D155" s="6"/>
      <c r="E155" s="6"/>
    </row>
    <row r="156" spans="1:5" x14ac:dyDescent="0.25">
      <c r="A156" s="6"/>
      <c r="B156" s="6"/>
      <c r="C156" s="6"/>
      <c r="D156" s="6"/>
      <c r="E156" s="6"/>
    </row>
    <row r="157" spans="1:5" x14ac:dyDescent="0.25">
      <c r="A157" s="6"/>
      <c r="B157" s="6"/>
      <c r="C157" s="6"/>
      <c r="D157" s="6"/>
      <c r="E157" s="6"/>
    </row>
    <row r="158" spans="1:5" x14ac:dyDescent="0.25">
      <c r="A158" s="28"/>
      <c r="B158" s="28"/>
      <c r="C158" s="28"/>
      <c r="D158" s="2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3"/>
  <sheetViews>
    <sheetView workbookViewId="0">
      <selection activeCell="A5" sqref="A5:F12"/>
    </sheetView>
  </sheetViews>
  <sheetFormatPr defaultRowHeight="13.8" x14ac:dyDescent="0.25"/>
  <cols>
    <col min="1" max="1" width="20.6640625" style="1" customWidth="1"/>
    <col min="2" max="2" width="6.6640625" style="1" customWidth="1"/>
    <col min="3" max="3" width="5.88671875" style="196" customWidth="1"/>
    <col min="4" max="4" width="7" style="1" customWidth="1"/>
    <col min="5" max="5" width="5.5546875" style="196" customWidth="1"/>
    <col min="6" max="6" width="9" style="1" customWidth="1"/>
    <col min="7" max="7" width="9.5546875" style="1" bestFit="1" customWidth="1"/>
    <col min="8" max="16384" width="8.88671875" style="1"/>
  </cols>
  <sheetData>
    <row r="1" spans="1:7" x14ac:dyDescent="0.25">
      <c r="A1" s="8" t="s">
        <v>400</v>
      </c>
      <c r="B1" s="8"/>
      <c r="C1" s="209"/>
      <c r="D1" s="8"/>
      <c r="E1" s="209"/>
      <c r="F1" s="8"/>
      <c r="G1" s="8"/>
    </row>
    <row r="2" spans="1:7" x14ac:dyDescent="0.25">
      <c r="A2" s="8"/>
      <c r="B2" s="8"/>
      <c r="C2" s="209"/>
      <c r="D2" s="8"/>
      <c r="E2" s="209"/>
      <c r="F2" s="8"/>
      <c r="G2" s="8"/>
    </row>
    <row r="3" spans="1:7" x14ac:dyDescent="0.25">
      <c r="A3" s="391" t="s">
        <v>136</v>
      </c>
      <c r="B3" s="390" t="s">
        <v>9</v>
      </c>
      <c r="C3" s="390"/>
      <c r="D3" s="390" t="s">
        <v>10</v>
      </c>
      <c r="E3" s="390"/>
      <c r="F3" s="112" t="s">
        <v>1</v>
      </c>
    </row>
    <row r="4" spans="1:7" x14ac:dyDescent="0.25">
      <c r="A4" s="391"/>
      <c r="B4" s="100" t="s">
        <v>135</v>
      </c>
      <c r="C4" s="219" t="s">
        <v>108</v>
      </c>
      <c r="D4" s="100" t="s">
        <v>135</v>
      </c>
      <c r="E4" s="219" t="s">
        <v>108</v>
      </c>
      <c r="F4" s="100" t="s">
        <v>135</v>
      </c>
    </row>
    <row r="5" spans="1:7" x14ac:dyDescent="0.25">
      <c r="A5" s="26" t="s">
        <v>401</v>
      </c>
      <c r="B5" s="107">
        <v>850</v>
      </c>
      <c r="C5" s="193">
        <v>46.020573903627508</v>
      </c>
      <c r="D5" s="107">
        <v>433</v>
      </c>
      <c r="E5" s="193">
        <v>32.337565347274086</v>
      </c>
      <c r="F5" s="107">
        <v>1283</v>
      </c>
      <c r="G5" s="42"/>
    </row>
    <row r="6" spans="1:7" x14ac:dyDescent="0.25">
      <c r="A6" s="25" t="s">
        <v>422</v>
      </c>
      <c r="B6" s="108">
        <v>441</v>
      </c>
      <c r="C6" s="194">
        <v>23.876556578234975</v>
      </c>
      <c r="D6" s="108">
        <v>281</v>
      </c>
      <c r="E6" s="194">
        <v>20.985810306198655</v>
      </c>
      <c r="F6" s="108">
        <v>722</v>
      </c>
      <c r="G6" s="42"/>
    </row>
    <row r="7" spans="1:7" x14ac:dyDescent="0.25">
      <c r="A7" s="26" t="s">
        <v>132</v>
      </c>
      <c r="B7" s="107">
        <v>339</v>
      </c>
      <c r="C7" s="193">
        <v>18.354087709799675</v>
      </c>
      <c r="D7" s="107">
        <v>213</v>
      </c>
      <c r="E7" s="193">
        <v>15.907393577296489</v>
      </c>
      <c r="F7" s="107">
        <v>552</v>
      </c>
      <c r="G7" s="42"/>
    </row>
    <row r="8" spans="1:7" x14ac:dyDescent="0.25">
      <c r="A8" s="25" t="s">
        <v>129</v>
      </c>
      <c r="B8" s="108">
        <v>149</v>
      </c>
      <c r="C8" s="194">
        <v>8.0671358960476454</v>
      </c>
      <c r="D8" s="108">
        <v>312</v>
      </c>
      <c r="E8" s="194">
        <v>23.300970873786408</v>
      </c>
      <c r="F8" s="108">
        <v>461</v>
      </c>
      <c r="G8" s="42"/>
    </row>
    <row r="9" spans="1:7" x14ac:dyDescent="0.25">
      <c r="A9" s="26" t="s">
        <v>131</v>
      </c>
      <c r="B9" s="107">
        <v>42</v>
      </c>
      <c r="C9" s="193">
        <v>2.2739577693557118</v>
      </c>
      <c r="D9" s="107">
        <v>39</v>
      </c>
      <c r="E9" s="193">
        <v>2.912621359223301</v>
      </c>
      <c r="F9" s="107">
        <v>81</v>
      </c>
      <c r="G9" s="42"/>
    </row>
    <row r="10" spans="1:7" x14ac:dyDescent="0.25">
      <c r="A10" s="25" t="s">
        <v>134</v>
      </c>
      <c r="B10" s="108">
        <v>18</v>
      </c>
      <c r="C10" s="194">
        <v>0.97455332972387654</v>
      </c>
      <c r="D10" s="108">
        <v>38</v>
      </c>
      <c r="E10" s="194">
        <v>2.8379387602688575</v>
      </c>
      <c r="F10" s="108">
        <v>56</v>
      </c>
      <c r="G10" s="42"/>
    </row>
    <row r="11" spans="1:7" x14ac:dyDescent="0.25">
      <c r="A11" s="26" t="s">
        <v>130</v>
      </c>
      <c r="B11" s="107">
        <v>8</v>
      </c>
      <c r="C11" s="193">
        <v>0.43313481321061181</v>
      </c>
      <c r="D11" s="107">
        <v>23</v>
      </c>
      <c r="E11" s="193">
        <v>1.7176997759522032</v>
      </c>
      <c r="F11" s="107">
        <v>31</v>
      </c>
      <c r="G11" s="42"/>
    </row>
    <row r="12" spans="1:7" x14ac:dyDescent="0.25">
      <c r="A12" s="30" t="s">
        <v>1</v>
      </c>
      <c r="B12" s="221">
        <v>1847</v>
      </c>
      <c r="C12" s="220">
        <v>100</v>
      </c>
      <c r="D12" s="221">
        <v>1339</v>
      </c>
      <c r="E12" s="220">
        <v>100</v>
      </c>
      <c r="F12" s="221">
        <v>3186</v>
      </c>
      <c r="G12" s="42"/>
    </row>
    <row r="16" spans="1:7" x14ac:dyDescent="0.25">
      <c r="F16" s="196"/>
    </row>
    <row r="17" spans="6:6" x14ac:dyDescent="0.25">
      <c r="F17" s="196"/>
    </row>
    <row r="18" spans="6:6" x14ac:dyDescent="0.25">
      <c r="F18" s="196"/>
    </row>
    <row r="19" spans="6:6" x14ac:dyDescent="0.25">
      <c r="F19" s="196"/>
    </row>
    <row r="20" spans="6:6" x14ac:dyDescent="0.25">
      <c r="F20" s="196"/>
    </row>
    <row r="21" spans="6:6" x14ac:dyDescent="0.25">
      <c r="F21" s="196"/>
    </row>
    <row r="22" spans="6:6" x14ac:dyDescent="0.25">
      <c r="F22" s="196"/>
    </row>
    <row r="23" spans="6:6" x14ac:dyDescent="0.25">
      <c r="F23" s="196"/>
    </row>
  </sheetData>
  <mergeCells count="3">
    <mergeCell ref="B3:C3"/>
    <mergeCell ref="A3:A4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Table1</vt:lpstr>
      <vt:lpstr>Table2</vt:lpstr>
      <vt:lpstr>Table3</vt:lpstr>
      <vt:lpstr>Table4</vt:lpstr>
      <vt:lpstr>Table5</vt:lpstr>
      <vt:lpstr>Table6</vt:lpstr>
      <vt:lpstr>Table7</vt:lpstr>
      <vt:lpstr>Table8</vt:lpstr>
      <vt:lpstr>Table9</vt:lpstr>
      <vt:lpstr>Table10</vt:lpstr>
      <vt:lpstr>Table11</vt:lpstr>
      <vt:lpstr>Table12</vt:lpstr>
      <vt:lpstr>Table13</vt:lpstr>
      <vt:lpstr>Table14</vt:lpstr>
      <vt:lpstr>ReferenceTableA</vt:lpstr>
      <vt:lpstr>ReferenceTableB</vt:lpstr>
      <vt:lpstr>ReferenceTableC</vt:lpstr>
      <vt:lpstr>ReferenceTableD</vt:lpstr>
      <vt:lpstr>Table14!Print_Area</vt:lpstr>
      <vt:lpstr>TABLE2</vt:lpstr>
      <vt:lpstr>TABLE4</vt:lpstr>
    </vt:vector>
  </TitlesOfParts>
  <Company>DHS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Raol, Gayatri</dc:creator>
  <cp:lastModifiedBy>Mulder, Lois J</cp:lastModifiedBy>
  <cp:lastPrinted>2016-09-07T20:44:59Z</cp:lastPrinted>
  <dcterms:created xsi:type="dcterms:W3CDTF">2016-09-07T15:49:54Z</dcterms:created>
  <dcterms:modified xsi:type="dcterms:W3CDTF">2016-10-10T16:15:38Z</dcterms:modified>
</cp:coreProperties>
</file>