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ataSas\WITS2022\Reports\"/>
    </mc:Choice>
  </mc:AlternateContent>
  <xr:revisionPtr revIDLastSave="0" documentId="13_ncr:1_{ACDF8D16-3F46-4B2C-B316-E421664EA4BB}" xr6:coauthVersionLast="47" xr6:coauthVersionMax="47" xr10:uidLastSave="{00000000-0000-0000-0000-000000000000}"/>
  <bookViews>
    <workbookView xWindow="28680" yWindow="-120" windowWidth="29040" windowHeight="15990" xr2:uid="{00000000-000D-0000-FFFF-FFFF00000000}"/>
  </bookViews>
  <sheets>
    <sheet name="Ages 60 and Older" sheetId="2" r:id="rId1"/>
    <sheet name="Ages 18-59 " sheetId="1" r:id="rId2"/>
  </sheets>
  <definedNames>
    <definedName name="_xlnm._FilterDatabase" localSheetId="1" hidden="1">'Ages 18-59 '!$J$1:$J$436</definedName>
    <definedName name="_xlnm._FilterDatabase" localSheetId="0" hidden="1">'Ages 60 and Older'!$J$1:$J$437</definedName>
    <definedName name="_xlnm.Print_Titles" localSheetId="1">'Ages 18-59 '!$2:$2</definedName>
    <definedName name="_xlnm.Print_Titles" localSheetId="0">'Ages 60 and Older'!$2:$2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391" i="1" l="1"/>
  <c r="X391" i="1"/>
  <c r="Y390" i="1"/>
  <c r="Y389" i="1"/>
  <c r="X389" i="1"/>
  <c r="Y388" i="1"/>
  <c r="X388" i="1"/>
  <c r="Y387" i="1"/>
  <c r="X387" i="1"/>
  <c r="Y386" i="1"/>
  <c r="X386" i="1"/>
  <c r="Y385" i="1"/>
  <c r="X385" i="1"/>
  <c r="Y384" i="1"/>
  <c r="X384" i="1"/>
  <c r="Y383" i="1"/>
  <c r="X383" i="1"/>
  <c r="Y382" i="1"/>
  <c r="X382" i="1"/>
  <c r="Y381" i="1"/>
  <c r="X381" i="1"/>
  <c r="Y380" i="1"/>
  <c r="X380" i="1"/>
  <c r="Y379" i="1"/>
  <c r="X379" i="1"/>
  <c r="Y375" i="1"/>
  <c r="X375" i="1"/>
  <c r="Y374" i="1"/>
  <c r="X374" i="1"/>
  <c r="Y373" i="1"/>
  <c r="X373" i="1"/>
  <c r="Y372" i="1"/>
  <c r="X372" i="1"/>
  <c r="Y371" i="1"/>
  <c r="X371" i="1"/>
  <c r="Y370" i="1"/>
  <c r="X370" i="1"/>
  <c r="Y369" i="1"/>
  <c r="X369" i="1"/>
  <c r="Y368" i="1"/>
  <c r="X368" i="1"/>
  <c r="Y367" i="1"/>
  <c r="X367" i="1"/>
  <c r="Y366" i="1"/>
  <c r="X366" i="1"/>
  <c r="Y365" i="1"/>
  <c r="X365" i="1"/>
  <c r="Y364" i="1"/>
  <c r="X364" i="1"/>
  <c r="Y360" i="1"/>
  <c r="X360" i="1"/>
  <c r="Y359" i="1"/>
  <c r="X359" i="1"/>
  <c r="Y358" i="1"/>
  <c r="X358" i="1"/>
  <c r="Y357" i="1"/>
  <c r="X357" i="1"/>
  <c r="Y356" i="1"/>
  <c r="X356" i="1"/>
  <c r="Y355" i="1"/>
  <c r="X355" i="1"/>
  <c r="Y354" i="1"/>
  <c r="X354" i="1"/>
  <c r="Y353" i="1"/>
  <c r="X353" i="1"/>
  <c r="Y352" i="1"/>
  <c r="X352" i="1"/>
  <c r="Y351" i="1"/>
  <c r="X351" i="1"/>
  <c r="Y350" i="1"/>
  <c r="X350" i="1"/>
  <c r="Y349" i="1"/>
  <c r="X349" i="1"/>
  <c r="Y348" i="1"/>
  <c r="X348" i="1"/>
  <c r="Y347" i="1"/>
  <c r="X347" i="1"/>
  <c r="Y346" i="1"/>
  <c r="X346" i="1"/>
  <c r="Y345" i="1"/>
  <c r="X345" i="1"/>
  <c r="Y344" i="1"/>
  <c r="X344" i="1"/>
  <c r="Y343" i="1"/>
  <c r="X343" i="1"/>
  <c r="Y342" i="1"/>
  <c r="X342" i="1"/>
  <c r="Y341" i="1"/>
  <c r="X341" i="1"/>
  <c r="Y340" i="1"/>
  <c r="X340" i="1"/>
  <c r="Y337" i="1"/>
  <c r="X337" i="1"/>
  <c r="Y336" i="1"/>
  <c r="X336" i="1"/>
  <c r="Y335" i="1"/>
  <c r="X335" i="1"/>
  <c r="Y334" i="1"/>
  <c r="X334" i="1"/>
  <c r="Y331" i="1"/>
  <c r="X331" i="1"/>
  <c r="Y330" i="1"/>
  <c r="X330" i="1"/>
  <c r="Y329" i="1"/>
  <c r="X329" i="1"/>
  <c r="Y325" i="1"/>
  <c r="X325" i="1"/>
  <c r="Y324" i="1"/>
  <c r="X324" i="1"/>
  <c r="Y323" i="1"/>
  <c r="X323" i="1"/>
  <c r="Y322" i="1"/>
  <c r="X322" i="1"/>
  <c r="Y321" i="1"/>
  <c r="X321" i="1"/>
  <c r="Y320" i="1"/>
  <c r="X320" i="1"/>
  <c r="Y319" i="1"/>
  <c r="X319" i="1"/>
  <c r="Y318" i="1"/>
  <c r="X318" i="1"/>
  <c r="Y317" i="1"/>
  <c r="X317" i="1"/>
  <c r="Y316" i="1"/>
  <c r="X316" i="1"/>
  <c r="Y315" i="1"/>
  <c r="X315" i="1"/>
  <c r="Y314" i="1"/>
  <c r="Y313" i="1"/>
  <c r="X313" i="1"/>
  <c r="Y312" i="1"/>
  <c r="X312" i="1"/>
  <c r="Y311" i="1"/>
  <c r="Y310" i="1"/>
  <c r="X310" i="1"/>
  <c r="Y309" i="1"/>
  <c r="X309" i="1"/>
  <c r="Y308" i="1"/>
  <c r="X308" i="1"/>
  <c r="Y307" i="1"/>
  <c r="X307" i="1"/>
  <c r="Y306" i="1"/>
  <c r="X306" i="1"/>
  <c r="Y305" i="1"/>
  <c r="X305" i="1"/>
  <c r="Y304" i="1"/>
  <c r="X304" i="1"/>
  <c r="Y303" i="1"/>
  <c r="X303" i="1"/>
  <c r="Y302" i="1"/>
  <c r="X302" i="1"/>
  <c r="Y301" i="1"/>
  <c r="X301" i="1"/>
  <c r="Y300" i="1"/>
  <c r="X300" i="1"/>
  <c r="Y299" i="1"/>
  <c r="X299" i="1"/>
  <c r="Y298" i="1"/>
  <c r="X298" i="1"/>
  <c r="Y297" i="1"/>
  <c r="X297" i="1"/>
  <c r="Y296" i="1"/>
  <c r="X296" i="1"/>
  <c r="Y295" i="1"/>
  <c r="X295" i="1"/>
  <c r="Y291" i="1"/>
  <c r="X291" i="1"/>
  <c r="Y290" i="1"/>
  <c r="X290" i="1"/>
  <c r="Y289" i="1"/>
  <c r="Y288" i="1"/>
  <c r="X288" i="1"/>
  <c r="Y287" i="1"/>
  <c r="X287" i="1"/>
  <c r="Y286" i="1"/>
  <c r="X286" i="1"/>
  <c r="Y285" i="1"/>
  <c r="X285" i="1"/>
  <c r="Y284" i="1"/>
  <c r="X284" i="1"/>
  <c r="Y283" i="1"/>
  <c r="X283" i="1"/>
  <c r="Y282" i="1"/>
  <c r="X282" i="1"/>
  <c r="Y281" i="1"/>
  <c r="X281" i="1"/>
  <c r="Y280" i="1"/>
  <c r="X280" i="1"/>
  <c r="Y279" i="1"/>
  <c r="X279" i="1"/>
  <c r="Y276" i="1"/>
  <c r="X276" i="1"/>
  <c r="Y275" i="1"/>
  <c r="X275" i="1"/>
  <c r="Y274" i="1"/>
  <c r="X274" i="1"/>
  <c r="Y271" i="1"/>
  <c r="X271" i="1"/>
  <c r="Y270" i="1"/>
  <c r="X270" i="1"/>
  <c r="Y269" i="1"/>
  <c r="X269" i="1"/>
  <c r="Y268" i="1"/>
  <c r="X268" i="1"/>
  <c r="Y265" i="1"/>
  <c r="X265" i="1"/>
  <c r="Y264" i="1"/>
  <c r="X264" i="1"/>
  <c r="Y263" i="1"/>
  <c r="X263" i="1"/>
  <c r="Y262" i="1"/>
  <c r="X262" i="1"/>
  <c r="Y259" i="1"/>
  <c r="X259" i="1"/>
  <c r="Y258" i="1"/>
  <c r="X258" i="1"/>
  <c r="Y257" i="1"/>
  <c r="X257" i="1"/>
  <c r="Y256" i="1"/>
  <c r="X256" i="1"/>
  <c r="Y255" i="1"/>
  <c r="X255" i="1"/>
  <c r="Y254" i="1"/>
  <c r="X254" i="1"/>
  <c r="Y253" i="1"/>
  <c r="X253" i="1"/>
  <c r="Y252" i="1"/>
  <c r="X252" i="1"/>
  <c r="Y251" i="1"/>
  <c r="X251" i="1"/>
  <c r="Y250" i="1"/>
  <c r="X250" i="1"/>
  <c r="Y249" i="1"/>
  <c r="X249" i="1"/>
  <c r="Y248" i="1"/>
  <c r="X248" i="1"/>
  <c r="Y245" i="1"/>
  <c r="X245" i="1"/>
  <c r="Y244" i="1"/>
  <c r="X244" i="1"/>
  <c r="Y243" i="1"/>
  <c r="X243" i="1"/>
  <c r="Y242" i="1"/>
  <c r="X242" i="1"/>
  <c r="Y238" i="1"/>
  <c r="X238" i="1"/>
  <c r="Y237" i="1"/>
  <c r="X237" i="1"/>
  <c r="Y236" i="1"/>
  <c r="X236" i="1"/>
  <c r="Y235" i="1"/>
  <c r="X235" i="1"/>
  <c r="Y234" i="1"/>
  <c r="X234" i="1"/>
  <c r="Y233" i="1"/>
  <c r="X233" i="1"/>
  <c r="Y232" i="1"/>
  <c r="X232" i="1"/>
  <c r="Y228" i="1"/>
  <c r="X228" i="1"/>
  <c r="Y227" i="1"/>
  <c r="X227" i="1"/>
  <c r="Y226" i="1"/>
  <c r="X226" i="1"/>
  <c r="Y225" i="1"/>
  <c r="X225" i="1"/>
  <c r="Y224" i="1"/>
  <c r="X224" i="1"/>
  <c r="Y223" i="1"/>
  <c r="X223" i="1"/>
  <c r="Y222" i="1"/>
  <c r="X222" i="1"/>
  <c r="Y221" i="1"/>
  <c r="X221" i="1"/>
  <c r="Y220" i="1"/>
  <c r="X220" i="1"/>
  <c r="Y219" i="1"/>
  <c r="X219" i="1"/>
  <c r="Y218" i="1"/>
  <c r="X218" i="1"/>
  <c r="Y217" i="1"/>
  <c r="X217" i="1"/>
  <c r="Y216" i="1"/>
  <c r="X216" i="1"/>
  <c r="Y215" i="1"/>
  <c r="X215" i="1"/>
  <c r="Y214" i="1"/>
  <c r="X214" i="1"/>
  <c r="Y213" i="1"/>
  <c r="X213" i="1"/>
  <c r="Y212" i="1"/>
  <c r="X212" i="1"/>
  <c r="Y211" i="1"/>
  <c r="X211" i="1"/>
  <c r="Y210" i="1"/>
  <c r="X210" i="1"/>
  <c r="Y209" i="1"/>
  <c r="X209" i="1"/>
  <c r="Y208" i="1"/>
  <c r="X208" i="1"/>
  <c r="Y207" i="1"/>
  <c r="X207" i="1"/>
  <c r="Y206" i="1"/>
  <c r="X206" i="1"/>
  <c r="Y205" i="1"/>
  <c r="X205" i="1"/>
  <c r="Y204" i="1"/>
  <c r="X204" i="1"/>
  <c r="Y203" i="1"/>
  <c r="X203" i="1"/>
  <c r="Y202" i="1"/>
  <c r="X202" i="1"/>
  <c r="Y201" i="1"/>
  <c r="X201" i="1"/>
  <c r="Y200" i="1"/>
  <c r="X200" i="1"/>
  <c r="Y199" i="1"/>
  <c r="X199" i="1"/>
  <c r="Y198" i="1"/>
  <c r="X198" i="1"/>
  <c r="Y194" i="1"/>
  <c r="X194" i="1"/>
  <c r="Y193" i="1"/>
  <c r="X193" i="1"/>
  <c r="Y192" i="1"/>
  <c r="X192" i="1"/>
  <c r="Y191" i="1"/>
  <c r="X191" i="1"/>
  <c r="Y190" i="1"/>
  <c r="X190" i="1"/>
  <c r="Y189" i="1"/>
  <c r="X189" i="1"/>
  <c r="Y188" i="1"/>
  <c r="X188" i="1"/>
  <c r="Y187" i="1"/>
  <c r="X187" i="1"/>
  <c r="Y186" i="1"/>
  <c r="X186" i="1"/>
  <c r="Y185" i="1"/>
  <c r="X185" i="1"/>
  <c r="Y184" i="1"/>
  <c r="X184" i="1"/>
  <c r="Y181" i="1"/>
  <c r="X181" i="1"/>
  <c r="Y180" i="1"/>
  <c r="X180" i="1"/>
  <c r="Y179" i="1"/>
  <c r="X179" i="1"/>
  <c r="Y178" i="1"/>
  <c r="X178" i="1"/>
  <c r="Y174" i="1"/>
  <c r="X174" i="1"/>
  <c r="Y173" i="1"/>
  <c r="X173" i="1"/>
  <c r="Y172" i="1"/>
  <c r="X172" i="1"/>
  <c r="Y171" i="1"/>
  <c r="X171" i="1"/>
  <c r="Y170" i="1"/>
  <c r="X170" i="1"/>
  <c r="Y169" i="1"/>
  <c r="X169" i="1"/>
  <c r="Y168" i="1"/>
  <c r="X168" i="1"/>
  <c r="Y167" i="1"/>
  <c r="X167" i="1"/>
  <c r="Y166" i="1"/>
  <c r="X166" i="1"/>
  <c r="Y163" i="1"/>
  <c r="X163" i="1"/>
  <c r="Y162" i="1"/>
  <c r="X162" i="1"/>
  <c r="Y161" i="1"/>
  <c r="X161" i="1"/>
  <c r="Y160" i="1"/>
  <c r="X160" i="1"/>
  <c r="Y159" i="1"/>
  <c r="X159" i="1"/>
  <c r="Y158" i="1"/>
  <c r="X158" i="1"/>
  <c r="Y157" i="1"/>
  <c r="X157" i="1"/>
  <c r="Y156" i="1"/>
  <c r="X156" i="1"/>
  <c r="Y155" i="1"/>
  <c r="X155" i="1"/>
  <c r="Y154" i="1"/>
  <c r="X154" i="1"/>
  <c r="Y153" i="1"/>
  <c r="X153" i="1"/>
  <c r="Y152" i="1"/>
  <c r="X152" i="1"/>
  <c r="Y151" i="1"/>
  <c r="X151" i="1"/>
  <c r="Y147" i="1"/>
  <c r="X147" i="1"/>
  <c r="Y146" i="1"/>
  <c r="X146" i="1"/>
  <c r="Y145" i="1"/>
  <c r="X145" i="1"/>
  <c r="Y144" i="1"/>
  <c r="X144" i="1"/>
  <c r="Y143" i="1"/>
  <c r="X143" i="1"/>
  <c r="Y139" i="1"/>
  <c r="X139" i="1"/>
  <c r="Y138" i="1"/>
  <c r="X138" i="1"/>
  <c r="Y137" i="1"/>
  <c r="X137" i="1"/>
  <c r="Y136" i="1"/>
  <c r="X136" i="1"/>
  <c r="Y135" i="1"/>
  <c r="X135" i="1"/>
  <c r="Y134" i="1"/>
  <c r="X134" i="1"/>
  <c r="Y133" i="1"/>
  <c r="X133" i="1"/>
  <c r="Y132" i="1"/>
  <c r="X132" i="1"/>
  <c r="Y129" i="1"/>
  <c r="X129" i="1"/>
  <c r="Y128" i="1"/>
  <c r="X128" i="1"/>
  <c r="Y127" i="1"/>
  <c r="X127" i="1"/>
  <c r="Y126" i="1"/>
  <c r="X126" i="1"/>
  <c r="Y122" i="1"/>
  <c r="X122" i="1"/>
  <c r="Y121" i="1"/>
  <c r="X121" i="1"/>
  <c r="Y120" i="1"/>
  <c r="X120" i="1"/>
  <c r="Y116" i="1"/>
  <c r="X116" i="1"/>
  <c r="Y115" i="1"/>
  <c r="Y114" i="1"/>
  <c r="X114" i="1"/>
  <c r="Y113" i="1"/>
  <c r="X113" i="1"/>
  <c r="Y109" i="1"/>
  <c r="X109" i="1"/>
  <c r="Y108" i="1"/>
  <c r="X108" i="1"/>
  <c r="Y107" i="1"/>
  <c r="X107" i="1"/>
  <c r="Y106" i="1"/>
  <c r="X106" i="1"/>
  <c r="Y102" i="1"/>
  <c r="X102" i="1"/>
  <c r="Y101" i="1"/>
  <c r="X101" i="1"/>
  <c r="Y100" i="1"/>
  <c r="X100" i="1"/>
  <c r="Y99" i="1"/>
  <c r="X99" i="1"/>
  <c r="Y96" i="1"/>
  <c r="X96" i="1"/>
  <c r="Y95" i="1"/>
  <c r="X95" i="1"/>
  <c r="Y94" i="1"/>
  <c r="X94" i="1"/>
  <c r="Y93" i="1"/>
  <c r="X93" i="1"/>
  <c r="Y90" i="1"/>
  <c r="X90" i="1"/>
  <c r="Y89" i="1"/>
  <c r="X89" i="1"/>
  <c r="Y88" i="1"/>
  <c r="X88" i="1"/>
  <c r="Y87" i="1"/>
  <c r="X87" i="1"/>
  <c r="Y86" i="1"/>
  <c r="X86" i="1"/>
  <c r="Y85" i="1"/>
  <c r="X85" i="1"/>
  <c r="Y84" i="1"/>
  <c r="X84" i="1"/>
  <c r="Y83" i="1"/>
  <c r="Y82" i="1"/>
  <c r="Y81" i="1"/>
  <c r="Y80" i="1"/>
  <c r="X80" i="1"/>
  <c r="Y79" i="1"/>
  <c r="Y78" i="1"/>
  <c r="Y77" i="1"/>
  <c r="X77" i="1"/>
  <c r="Y76" i="1"/>
  <c r="X76" i="1"/>
  <c r="Y73" i="1"/>
  <c r="X73" i="1"/>
  <c r="Y72" i="1"/>
  <c r="X72" i="1"/>
  <c r="Y71" i="1"/>
  <c r="Y70" i="1"/>
  <c r="Y69" i="1"/>
  <c r="X69" i="1"/>
  <c r="Y68" i="1"/>
  <c r="Y67" i="1"/>
  <c r="X67" i="1"/>
  <c r="Y66" i="1"/>
  <c r="X66" i="1"/>
  <c r="Y65" i="1"/>
  <c r="Y64" i="1"/>
  <c r="X64" i="1"/>
  <c r="Y63" i="1"/>
  <c r="X63" i="1"/>
  <c r="Y62" i="1"/>
  <c r="Y61" i="1"/>
  <c r="X61" i="1"/>
  <c r="Y60" i="1"/>
  <c r="X60" i="1"/>
  <c r="Y57" i="1"/>
  <c r="X57" i="1"/>
  <c r="Y56" i="1"/>
  <c r="X56" i="1"/>
  <c r="Y55" i="1"/>
  <c r="X55" i="1"/>
  <c r="Y54" i="1"/>
  <c r="X54" i="1"/>
  <c r="Y53" i="1"/>
  <c r="X53" i="1"/>
  <c r="Y52" i="1"/>
  <c r="X52" i="1"/>
  <c r="Y49" i="1"/>
  <c r="X49" i="1"/>
  <c r="Y48" i="1"/>
  <c r="X48" i="1"/>
  <c r="Y47" i="1"/>
  <c r="X47" i="1"/>
  <c r="Y46" i="1"/>
  <c r="X46" i="1"/>
  <c r="Y45" i="1"/>
  <c r="X45" i="1"/>
  <c r="Y44" i="1"/>
  <c r="X44" i="1"/>
  <c r="Y43" i="1"/>
  <c r="X43" i="1"/>
  <c r="Y42" i="1"/>
  <c r="X42" i="1"/>
  <c r="Y41" i="1"/>
  <c r="X41" i="1"/>
  <c r="Y40" i="1"/>
  <c r="X40" i="1"/>
  <c r="Y39" i="1"/>
  <c r="X39" i="1"/>
  <c r="Y38" i="1"/>
  <c r="X38" i="1"/>
  <c r="Y37" i="1"/>
  <c r="X37" i="1"/>
  <c r="Y36" i="1"/>
  <c r="X36" i="1"/>
  <c r="Y35" i="1"/>
  <c r="X35" i="1"/>
  <c r="Y34" i="1"/>
  <c r="X34" i="1"/>
  <c r="Y33" i="1"/>
  <c r="X33" i="1"/>
  <c r="Y32" i="1"/>
  <c r="X32" i="1"/>
  <c r="Y31" i="1"/>
  <c r="X31" i="1"/>
  <c r="Y28" i="1"/>
  <c r="X28" i="1"/>
  <c r="Y27" i="1"/>
  <c r="X27" i="1"/>
  <c r="Y26" i="1"/>
  <c r="X26" i="1"/>
  <c r="Y25" i="1"/>
  <c r="X25" i="1"/>
  <c r="X22" i="1"/>
  <c r="Y18" i="1"/>
  <c r="X18" i="1"/>
  <c r="Y17" i="1"/>
  <c r="X17" i="1"/>
  <c r="Y16" i="1"/>
  <c r="X16" i="1"/>
  <c r="Y15" i="1"/>
  <c r="Y14" i="1"/>
  <c r="X14" i="1"/>
  <c r="Y13" i="1"/>
  <c r="X13" i="1"/>
  <c r="Y12" i="1"/>
  <c r="X12" i="1"/>
  <c r="Y11" i="1"/>
  <c r="X11" i="1"/>
  <c r="Y10" i="1"/>
  <c r="X10" i="1"/>
  <c r="Y9" i="1"/>
  <c r="X9" i="1"/>
  <c r="Y6" i="1"/>
  <c r="X6" i="1"/>
  <c r="Y5" i="1"/>
  <c r="X5" i="1"/>
  <c r="V329" i="1"/>
  <c r="M132" i="1"/>
  <c r="N113" i="1"/>
  <c r="O113" i="1"/>
  <c r="P113" i="1"/>
  <c r="Q113" i="1"/>
  <c r="R113" i="1"/>
  <c r="S113" i="1"/>
  <c r="T113" i="1"/>
  <c r="U113" i="1"/>
  <c r="V113" i="1"/>
  <c r="N114" i="1"/>
  <c r="O114" i="1"/>
  <c r="P114" i="1"/>
  <c r="Q114" i="1"/>
  <c r="R114" i="1"/>
  <c r="S114" i="1"/>
  <c r="T114" i="1"/>
  <c r="U114" i="1"/>
  <c r="V114" i="1"/>
  <c r="N115" i="1"/>
  <c r="O115" i="1"/>
  <c r="P115" i="1"/>
  <c r="Q115" i="1"/>
  <c r="R115" i="1"/>
  <c r="S115" i="1"/>
  <c r="T115" i="1"/>
  <c r="U115" i="1"/>
  <c r="V115" i="1"/>
  <c r="N116" i="1"/>
  <c r="O116" i="1"/>
  <c r="P116" i="1"/>
  <c r="Q116" i="1"/>
  <c r="R116" i="1"/>
  <c r="S116" i="1"/>
  <c r="T116" i="1"/>
  <c r="U116" i="1"/>
  <c r="V116" i="1"/>
  <c r="M114" i="1"/>
  <c r="M115" i="1"/>
  <c r="M116" i="1"/>
  <c r="N106" i="1"/>
  <c r="O106" i="1"/>
  <c r="P106" i="1"/>
  <c r="Q106" i="1"/>
  <c r="R106" i="1"/>
  <c r="S106" i="1"/>
  <c r="T106" i="1"/>
  <c r="U106" i="1"/>
  <c r="V106" i="1"/>
  <c r="N107" i="1"/>
  <c r="O107" i="1"/>
  <c r="P107" i="1"/>
  <c r="Q107" i="1"/>
  <c r="R107" i="1"/>
  <c r="S107" i="1"/>
  <c r="T107" i="1"/>
  <c r="U107" i="1"/>
  <c r="V107" i="1"/>
  <c r="N108" i="1"/>
  <c r="O108" i="1"/>
  <c r="P108" i="1"/>
  <c r="Q108" i="1"/>
  <c r="R108" i="1"/>
  <c r="S108" i="1"/>
  <c r="T108" i="1"/>
  <c r="U108" i="1"/>
  <c r="V108" i="1"/>
  <c r="N109" i="1"/>
  <c r="O109" i="1"/>
  <c r="P109" i="1"/>
  <c r="Q109" i="1"/>
  <c r="R109" i="1"/>
  <c r="S109" i="1"/>
  <c r="T109" i="1"/>
  <c r="U109" i="1"/>
  <c r="V109" i="1"/>
  <c r="M107" i="1"/>
  <c r="M108" i="1"/>
  <c r="M109" i="1"/>
  <c r="N99" i="1"/>
  <c r="O99" i="1"/>
  <c r="P99" i="1"/>
  <c r="Q99" i="1"/>
  <c r="R99" i="1"/>
  <c r="S99" i="1"/>
  <c r="T99" i="1"/>
  <c r="U99" i="1"/>
  <c r="V99" i="1"/>
  <c r="N100" i="1"/>
  <c r="O100" i="1"/>
  <c r="P100" i="1"/>
  <c r="Q100" i="1"/>
  <c r="R100" i="1"/>
  <c r="S100" i="1"/>
  <c r="T100" i="1"/>
  <c r="U100" i="1"/>
  <c r="V100" i="1"/>
  <c r="N101" i="1"/>
  <c r="O101" i="1"/>
  <c r="P101" i="1"/>
  <c r="Q101" i="1"/>
  <c r="R101" i="1"/>
  <c r="S101" i="1"/>
  <c r="T101" i="1"/>
  <c r="U101" i="1"/>
  <c r="V101" i="1"/>
  <c r="N102" i="1"/>
  <c r="O102" i="1"/>
  <c r="P102" i="1"/>
  <c r="Q102" i="1"/>
  <c r="R102" i="1"/>
  <c r="S102" i="1"/>
  <c r="T102" i="1"/>
  <c r="U102" i="1"/>
  <c r="V102" i="1"/>
  <c r="M100" i="1"/>
  <c r="M101" i="1"/>
  <c r="M102" i="1"/>
  <c r="M99" i="1"/>
  <c r="N93" i="1"/>
  <c r="O93" i="1"/>
  <c r="P93" i="1"/>
  <c r="Q93" i="1"/>
  <c r="R93" i="1"/>
  <c r="S93" i="1"/>
  <c r="T93" i="1"/>
  <c r="U93" i="1"/>
  <c r="V93" i="1"/>
  <c r="N94" i="1"/>
  <c r="O94" i="1"/>
  <c r="P94" i="1"/>
  <c r="Q94" i="1"/>
  <c r="R94" i="1"/>
  <c r="S94" i="1"/>
  <c r="T94" i="1"/>
  <c r="U94" i="1"/>
  <c r="V94" i="1"/>
  <c r="N95" i="1"/>
  <c r="O95" i="1"/>
  <c r="P95" i="1"/>
  <c r="Q95" i="1"/>
  <c r="R95" i="1"/>
  <c r="S95" i="1"/>
  <c r="T95" i="1"/>
  <c r="U95" i="1"/>
  <c r="V95" i="1"/>
  <c r="N96" i="1"/>
  <c r="O96" i="1"/>
  <c r="P96" i="1"/>
  <c r="Q96" i="1"/>
  <c r="R96" i="1"/>
  <c r="S96" i="1"/>
  <c r="T96" i="1"/>
  <c r="U96" i="1"/>
  <c r="V96" i="1"/>
  <c r="M94" i="1"/>
  <c r="M95" i="1"/>
  <c r="M96" i="1"/>
  <c r="M93" i="1"/>
  <c r="N76" i="1"/>
  <c r="O76" i="1"/>
  <c r="P76" i="1"/>
  <c r="Q76" i="1"/>
  <c r="R76" i="1"/>
  <c r="S76" i="1"/>
  <c r="T76" i="1"/>
  <c r="U76" i="1"/>
  <c r="V76" i="1"/>
  <c r="N77" i="1"/>
  <c r="O77" i="1"/>
  <c r="P77" i="1"/>
  <c r="Q77" i="1"/>
  <c r="R77" i="1"/>
  <c r="S77" i="1"/>
  <c r="T77" i="1"/>
  <c r="U77" i="1"/>
  <c r="V77" i="1"/>
  <c r="N78" i="1"/>
  <c r="O78" i="1"/>
  <c r="P78" i="1"/>
  <c r="Q78" i="1"/>
  <c r="R78" i="1"/>
  <c r="S78" i="1"/>
  <c r="T78" i="1"/>
  <c r="U78" i="1"/>
  <c r="V78" i="1"/>
  <c r="N79" i="1"/>
  <c r="O79" i="1"/>
  <c r="P79" i="1"/>
  <c r="Q79" i="1"/>
  <c r="R79" i="1"/>
  <c r="S79" i="1"/>
  <c r="T79" i="1"/>
  <c r="U79" i="1"/>
  <c r="V79" i="1"/>
  <c r="N80" i="1"/>
  <c r="O80" i="1"/>
  <c r="P80" i="1"/>
  <c r="Q80" i="1"/>
  <c r="R80" i="1"/>
  <c r="S80" i="1"/>
  <c r="T80" i="1"/>
  <c r="U80" i="1"/>
  <c r="V80" i="1"/>
  <c r="N81" i="1"/>
  <c r="O81" i="1"/>
  <c r="P81" i="1"/>
  <c r="Q81" i="1"/>
  <c r="R81" i="1"/>
  <c r="S81" i="1"/>
  <c r="T81" i="1"/>
  <c r="U81" i="1"/>
  <c r="V81" i="1"/>
  <c r="N82" i="1"/>
  <c r="O82" i="1"/>
  <c r="P82" i="1"/>
  <c r="Q82" i="1"/>
  <c r="R82" i="1"/>
  <c r="S82" i="1"/>
  <c r="T82" i="1"/>
  <c r="U82" i="1"/>
  <c r="V82" i="1"/>
  <c r="N83" i="1"/>
  <c r="O83" i="1"/>
  <c r="P83" i="1"/>
  <c r="Q83" i="1"/>
  <c r="R83" i="1"/>
  <c r="S83" i="1"/>
  <c r="T83" i="1"/>
  <c r="U83" i="1"/>
  <c r="V83" i="1"/>
  <c r="N84" i="1"/>
  <c r="O84" i="1"/>
  <c r="P84" i="1"/>
  <c r="Q84" i="1"/>
  <c r="R84" i="1"/>
  <c r="S84" i="1"/>
  <c r="T84" i="1"/>
  <c r="U84" i="1"/>
  <c r="V84" i="1"/>
  <c r="N85" i="1"/>
  <c r="O85" i="1"/>
  <c r="P85" i="1"/>
  <c r="Q85" i="1"/>
  <c r="R85" i="1"/>
  <c r="S85" i="1"/>
  <c r="T85" i="1"/>
  <c r="U85" i="1"/>
  <c r="V85" i="1"/>
  <c r="N86" i="1"/>
  <c r="O86" i="1"/>
  <c r="P86" i="1"/>
  <c r="Q86" i="1"/>
  <c r="R86" i="1"/>
  <c r="S86" i="1"/>
  <c r="T86" i="1"/>
  <c r="U86" i="1"/>
  <c r="V86" i="1"/>
  <c r="N87" i="1"/>
  <c r="O87" i="1"/>
  <c r="P87" i="1"/>
  <c r="Q87" i="1"/>
  <c r="R87" i="1"/>
  <c r="S87" i="1"/>
  <c r="T87" i="1"/>
  <c r="U87" i="1"/>
  <c r="V87" i="1"/>
  <c r="N88" i="1"/>
  <c r="O88" i="1"/>
  <c r="P88" i="1"/>
  <c r="Q88" i="1"/>
  <c r="R88" i="1"/>
  <c r="S88" i="1"/>
  <c r="T88" i="1"/>
  <c r="U88" i="1"/>
  <c r="V88" i="1"/>
  <c r="N89" i="1"/>
  <c r="O89" i="1"/>
  <c r="P89" i="1"/>
  <c r="Q89" i="1"/>
  <c r="R89" i="1"/>
  <c r="S89" i="1"/>
  <c r="T89" i="1"/>
  <c r="U89" i="1"/>
  <c r="V89" i="1"/>
  <c r="N90" i="1"/>
  <c r="O90" i="1"/>
  <c r="P90" i="1"/>
  <c r="Q90" i="1"/>
  <c r="R90" i="1"/>
  <c r="S90" i="1"/>
  <c r="T90" i="1"/>
  <c r="U90" i="1"/>
  <c r="V90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76" i="1"/>
  <c r="N60" i="1"/>
  <c r="O60" i="1"/>
  <c r="P60" i="1"/>
  <c r="Q60" i="1"/>
  <c r="R60" i="1"/>
  <c r="S60" i="1"/>
  <c r="T60" i="1"/>
  <c r="U60" i="1"/>
  <c r="V60" i="1"/>
  <c r="N61" i="1"/>
  <c r="O61" i="1"/>
  <c r="P61" i="1"/>
  <c r="Q61" i="1"/>
  <c r="R61" i="1"/>
  <c r="S61" i="1"/>
  <c r="T61" i="1"/>
  <c r="U61" i="1"/>
  <c r="V61" i="1"/>
  <c r="N62" i="1"/>
  <c r="O62" i="1"/>
  <c r="P62" i="1"/>
  <c r="Q62" i="1"/>
  <c r="R62" i="1"/>
  <c r="S62" i="1"/>
  <c r="T62" i="1"/>
  <c r="U62" i="1"/>
  <c r="V62" i="1"/>
  <c r="N63" i="1"/>
  <c r="O63" i="1"/>
  <c r="P63" i="1"/>
  <c r="Q63" i="1"/>
  <c r="R63" i="1"/>
  <c r="S63" i="1"/>
  <c r="T63" i="1"/>
  <c r="U63" i="1"/>
  <c r="V63" i="1"/>
  <c r="N64" i="1"/>
  <c r="O64" i="1"/>
  <c r="P64" i="1"/>
  <c r="Q64" i="1"/>
  <c r="R64" i="1"/>
  <c r="S64" i="1"/>
  <c r="T64" i="1"/>
  <c r="U64" i="1"/>
  <c r="V64" i="1"/>
  <c r="N65" i="1"/>
  <c r="O65" i="1"/>
  <c r="P65" i="1"/>
  <c r="Q65" i="1"/>
  <c r="R65" i="1"/>
  <c r="S65" i="1"/>
  <c r="T65" i="1"/>
  <c r="U65" i="1"/>
  <c r="V65" i="1"/>
  <c r="N66" i="1"/>
  <c r="O66" i="1"/>
  <c r="P66" i="1"/>
  <c r="Q66" i="1"/>
  <c r="R66" i="1"/>
  <c r="S66" i="1"/>
  <c r="T66" i="1"/>
  <c r="U66" i="1"/>
  <c r="V66" i="1"/>
  <c r="N67" i="1"/>
  <c r="O67" i="1"/>
  <c r="P67" i="1"/>
  <c r="Q67" i="1"/>
  <c r="R67" i="1"/>
  <c r="S67" i="1"/>
  <c r="T67" i="1"/>
  <c r="U67" i="1"/>
  <c r="V67" i="1"/>
  <c r="N68" i="1"/>
  <c r="O68" i="1"/>
  <c r="P68" i="1"/>
  <c r="Q68" i="1"/>
  <c r="R68" i="1"/>
  <c r="S68" i="1"/>
  <c r="T68" i="1"/>
  <c r="U68" i="1"/>
  <c r="V68" i="1"/>
  <c r="N69" i="1"/>
  <c r="O69" i="1"/>
  <c r="P69" i="1"/>
  <c r="Q69" i="1"/>
  <c r="R69" i="1"/>
  <c r="S69" i="1"/>
  <c r="T69" i="1"/>
  <c r="U69" i="1"/>
  <c r="V69" i="1"/>
  <c r="N70" i="1"/>
  <c r="O70" i="1"/>
  <c r="P70" i="1"/>
  <c r="Q70" i="1"/>
  <c r="R70" i="1"/>
  <c r="S70" i="1"/>
  <c r="T70" i="1"/>
  <c r="U70" i="1"/>
  <c r="V70" i="1"/>
  <c r="N71" i="1"/>
  <c r="O71" i="1"/>
  <c r="P71" i="1"/>
  <c r="Q71" i="1"/>
  <c r="R71" i="1"/>
  <c r="S71" i="1"/>
  <c r="T71" i="1"/>
  <c r="U71" i="1"/>
  <c r="V71" i="1"/>
  <c r="N72" i="1"/>
  <c r="O72" i="1"/>
  <c r="P72" i="1"/>
  <c r="Q72" i="1"/>
  <c r="R72" i="1"/>
  <c r="S72" i="1"/>
  <c r="T72" i="1"/>
  <c r="U72" i="1"/>
  <c r="V72" i="1"/>
  <c r="N73" i="1"/>
  <c r="O73" i="1"/>
  <c r="P73" i="1"/>
  <c r="Q73" i="1"/>
  <c r="R73" i="1"/>
  <c r="S73" i="1"/>
  <c r="T73" i="1"/>
  <c r="U73" i="1"/>
  <c r="V73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60" i="1"/>
  <c r="N52" i="1"/>
  <c r="O52" i="1"/>
  <c r="P52" i="1"/>
  <c r="Q52" i="1"/>
  <c r="R52" i="1"/>
  <c r="S52" i="1"/>
  <c r="T52" i="1"/>
  <c r="U52" i="1"/>
  <c r="V52" i="1"/>
  <c r="N53" i="1"/>
  <c r="O53" i="1"/>
  <c r="P53" i="1"/>
  <c r="Q53" i="1"/>
  <c r="R53" i="1"/>
  <c r="S53" i="1"/>
  <c r="T53" i="1"/>
  <c r="U53" i="1"/>
  <c r="V53" i="1"/>
  <c r="N54" i="1"/>
  <c r="O54" i="1"/>
  <c r="P54" i="1"/>
  <c r="Q54" i="1"/>
  <c r="R54" i="1"/>
  <c r="S54" i="1"/>
  <c r="T54" i="1"/>
  <c r="U54" i="1"/>
  <c r="V54" i="1"/>
  <c r="N55" i="1"/>
  <c r="O55" i="1"/>
  <c r="P55" i="1"/>
  <c r="Q55" i="1"/>
  <c r="R55" i="1"/>
  <c r="S55" i="1"/>
  <c r="T55" i="1"/>
  <c r="U55" i="1"/>
  <c r="V55" i="1"/>
  <c r="N56" i="1"/>
  <c r="O56" i="1"/>
  <c r="P56" i="1"/>
  <c r="Q56" i="1"/>
  <c r="R56" i="1"/>
  <c r="S56" i="1"/>
  <c r="T56" i="1"/>
  <c r="U56" i="1"/>
  <c r="V56" i="1"/>
  <c r="N57" i="1"/>
  <c r="O57" i="1"/>
  <c r="P57" i="1"/>
  <c r="Q57" i="1"/>
  <c r="R57" i="1"/>
  <c r="S57" i="1"/>
  <c r="T57" i="1"/>
  <c r="U57" i="1"/>
  <c r="V57" i="1"/>
  <c r="M53" i="1"/>
  <c r="M54" i="1"/>
  <c r="M55" i="1"/>
  <c r="M56" i="1"/>
  <c r="M57" i="1"/>
  <c r="M52" i="1"/>
  <c r="N31" i="1"/>
  <c r="O31" i="1"/>
  <c r="P31" i="1"/>
  <c r="Q31" i="1"/>
  <c r="R31" i="1"/>
  <c r="S31" i="1"/>
  <c r="T31" i="1"/>
  <c r="U31" i="1"/>
  <c r="V31" i="1"/>
  <c r="N32" i="1"/>
  <c r="O32" i="1"/>
  <c r="P32" i="1"/>
  <c r="Q32" i="1"/>
  <c r="R32" i="1"/>
  <c r="S32" i="1"/>
  <c r="T32" i="1"/>
  <c r="U32" i="1"/>
  <c r="V32" i="1"/>
  <c r="N33" i="1"/>
  <c r="O33" i="1"/>
  <c r="P33" i="1"/>
  <c r="Q33" i="1"/>
  <c r="R33" i="1"/>
  <c r="S33" i="1"/>
  <c r="T33" i="1"/>
  <c r="U33" i="1"/>
  <c r="V33" i="1"/>
  <c r="N34" i="1"/>
  <c r="O34" i="1"/>
  <c r="P34" i="1"/>
  <c r="Q34" i="1"/>
  <c r="R34" i="1"/>
  <c r="S34" i="1"/>
  <c r="T34" i="1"/>
  <c r="U34" i="1"/>
  <c r="V34" i="1"/>
  <c r="N35" i="1"/>
  <c r="O35" i="1"/>
  <c r="P35" i="1"/>
  <c r="Q35" i="1"/>
  <c r="R35" i="1"/>
  <c r="S35" i="1"/>
  <c r="T35" i="1"/>
  <c r="U35" i="1"/>
  <c r="V35" i="1"/>
  <c r="N36" i="1"/>
  <c r="O36" i="1"/>
  <c r="P36" i="1"/>
  <c r="Q36" i="1"/>
  <c r="R36" i="1"/>
  <c r="S36" i="1"/>
  <c r="T36" i="1"/>
  <c r="U36" i="1"/>
  <c r="V36" i="1"/>
  <c r="N37" i="1"/>
  <c r="O37" i="1"/>
  <c r="P37" i="1"/>
  <c r="Q37" i="1"/>
  <c r="R37" i="1"/>
  <c r="S37" i="1"/>
  <c r="T37" i="1"/>
  <c r="U37" i="1"/>
  <c r="V37" i="1"/>
  <c r="N38" i="1"/>
  <c r="O38" i="1"/>
  <c r="P38" i="1"/>
  <c r="Q38" i="1"/>
  <c r="R38" i="1"/>
  <c r="S38" i="1"/>
  <c r="T38" i="1"/>
  <c r="U38" i="1"/>
  <c r="V38" i="1"/>
  <c r="N39" i="1"/>
  <c r="O39" i="1"/>
  <c r="P39" i="1"/>
  <c r="Q39" i="1"/>
  <c r="R39" i="1"/>
  <c r="S39" i="1"/>
  <c r="T39" i="1"/>
  <c r="U39" i="1"/>
  <c r="V39" i="1"/>
  <c r="N40" i="1"/>
  <c r="O40" i="1"/>
  <c r="P40" i="1"/>
  <c r="Q40" i="1"/>
  <c r="R40" i="1"/>
  <c r="S40" i="1"/>
  <c r="T40" i="1"/>
  <c r="U40" i="1"/>
  <c r="V40" i="1"/>
  <c r="N41" i="1"/>
  <c r="O41" i="1"/>
  <c r="P41" i="1"/>
  <c r="Q41" i="1"/>
  <c r="R41" i="1"/>
  <c r="S41" i="1"/>
  <c r="T41" i="1"/>
  <c r="U41" i="1"/>
  <c r="V41" i="1"/>
  <c r="N42" i="1"/>
  <c r="O42" i="1"/>
  <c r="P42" i="1"/>
  <c r="Q42" i="1"/>
  <c r="R42" i="1"/>
  <c r="S42" i="1"/>
  <c r="T42" i="1"/>
  <c r="U42" i="1"/>
  <c r="V42" i="1"/>
  <c r="N43" i="1"/>
  <c r="O43" i="1"/>
  <c r="P43" i="1"/>
  <c r="Q43" i="1"/>
  <c r="R43" i="1"/>
  <c r="S43" i="1"/>
  <c r="T43" i="1"/>
  <c r="U43" i="1"/>
  <c r="V43" i="1"/>
  <c r="N44" i="1"/>
  <c r="O44" i="1"/>
  <c r="P44" i="1"/>
  <c r="Q44" i="1"/>
  <c r="R44" i="1"/>
  <c r="S44" i="1"/>
  <c r="T44" i="1"/>
  <c r="U44" i="1"/>
  <c r="V44" i="1"/>
  <c r="N45" i="1"/>
  <c r="O45" i="1"/>
  <c r="P45" i="1"/>
  <c r="Q45" i="1"/>
  <c r="R45" i="1"/>
  <c r="S45" i="1"/>
  <c r="T45" i="1"/>
  <c r="U45" i="1"/>
  <c r="V45" i="1"/>
  <c r="N46" i="1"/>
  <c r="O46" i="1"/>
  <c r="P46" i="1"/>
  <c r="Q46" i="1"/>
  <c r="R46" i="1"/>
  <c r="S46" i="1"/>
  <c r="T46" i="1"/>
  <c r="U46" i="1"/>
  <c r="V46" i="1"/>
  <c r="N47" i="1"/>
  <c r="O47" i="1"/>
  <c r="P47" i="1"/>
  <c r="Q47" i="1"/>
  <c r="R47" i="1"/>
  <c r="S47" i="1"/>
  <c r="T47" i="1"/>
  <c r="U47" i="1"/>
  <c r="V47" i="1"/>
  <c r="N48" i="1"/>
  <c r="O48" i="1"/>
  <c r="P48" i="1"/>
  <c r="Q48" i="1"/>
  <c r="R48" i="1"/>
  <c r="S48" i="1"/>
  <c r="T48" i="1"/>
  <c r="U48" i="1"/>
  <c r="V48" i="1"/>
  <c r="N49" i="1"/>
  <c r="O49" i="1"/>
  <c r="P49" i="1"/>
  <c r="Q49" i="1"/>
  <c r="R49" i="1"/>
  <c r="S49" i="1"/>
  <c r="T49" i="1"/>
  <c r="U49" i="1"/>
  <c r="V49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31" i="1"/>
  <c r="N25" i="1"/>
  <c r="O25" i="1"/>
  <c r="P25" i="1"/>
  <c r="Q25" i="1"/>
  <c r="R25" i="1"/>
  <c r="S25" i="1"/>
  <c r="T25" i="1"/>
  <c r="U25" i="1"/>
  <c r="V25" i="1"/>
  <c r="N26" i="1"/>
  <c r="O26" i="1"/>
  <c r="P26" i="1"/>
  <c r="Q26" i="1"/>
  <c r="R26" i="1"/>
  <c r="S26" i="1"/>
  <c r="T26" i="1"/>
  <c r="U26" i="1"/>
  <c r="V26" i="1"/>
  <c r="N27" i="1"/>
  <c r="O27" i="1"/>
  <c r="P27" i="1"/>
  <c r="Q27" i="1"/>
  <c r="R27" i="1"/>
  <c r="S27" i="1"/>
  <c r="T27" i="1"/>
  <c r="U27" i="1"/>
  <c r="V27" i="1"/>
  <c r="N28" i="1"/>
  <c r="O28" i="1"/>
  <c r="P28" i="1"/>
  <c r="Q28" i="1"/>
  <c r="R28" i="1"/>
  <c r="S28" i="1"/>
  <c r="T28" i="1"/>
  <c r="U28" i="1"/>
  <c r="V28" i="1"/>
  <c r="M26" i="1"/>
  <c r="M27" i="1"/>
  <c r="M28" i="1"/>
  <c r="M25" i="1"/>
  <c r="N9" i="1"/>
  <c r="O9" i="1"/>
  <c r="P9" i="1"/>
  <c r="Q9" i="1"/>
  <c r="R9" i="1"/>
  <c r="S9" i="1"/>
  <c r="T9" i="1"/>
  <c r="U9" i="1"/>
  <c r="V9" i="1"/>
  <c r="N10" i="1"/>
  <c r="O10" i="1"/>
  <c r="P10" i="1"/>
  <c r="Q10" i="1"/>
  <c r="R10" i="1"/>
  <c r="S10" i="1"/>
  <c r="T10" i="1"/>
  <c r="U10" i="1"/>
  <c r="V10" i="1"/>
  <c r="N11" i="1"/>
  <c r="O11" i="1"/>
  <c r="P11" i="1"/>
  <c r="Q11" i="1"/>
  <c r="R11" i="1"/>
  <c r="S11" i="1"/>
  <c r="T11" i="1"/>
  <c r="U11" i="1"/>
  <c r="V11" i="1"/>
  <c r="N12" i="1"/>
  <c r="O12" i="1"/>
  <c r="P12" i="1"/>
  <c r="Q12" i="1"/>
  <c r="R12" i="1"/>
  <c r="S12" i="1"/>
  <c r="T12" i="1"/>
  <c r="U12" i="1"/>
  <c r="V12" i="1"/>
  <c r="N13" i="1"/>
  <c r="O13" i="1"/>
  <c r="P13" i="1"/>
  <c r="Q13" i="1"/>
  <c r="R13" i="1"/>
  <c r="S13" i="1"/>
  <c r="T13" i="1"/>
  <c r="U13" i="1"/>
  <c r="V13" i="1"/>
  <c r="N14" i="1"/>
  <c r="O14" i="1"/>
  <c r="P14" i="1"/>
  <c r="Q14" i="1"/>
  <c r="R14" i="1"/>
  <c r="S14" i="1"/>
  <c r="T14" i="1"/>
  <c r="U14" i="1"/>
  <c r="V14" i="1"/>
  <c r="N15" i="1"/>
  <c r="O15" i="1"/>
  <c r="P15" i="1"/>
  <c r="Q15" i="1"/>
  <c r="R15" i="1"/>
  <c r="S15" i="1"/>
  <c r="T15" i="1"/>
  <c r="U15" i="1"/>
  <c r="V15" i="1"/>
  <c r="N16" i="1"/>
  <c r="O16" i="1"/>
  <c r="P16" i="1"/>
  <c r="Q16" i="1"/>
  <c r="R16" i="1"/>
  <c r="S16" i="1"/>
  <c r="T16" i="1"/>
  <c r="U16" i="1"/>
  <c r="V16" i="1"/>
  <c r="N17" i="1"/>
  <c r="O17" i="1"/>
  <c r="P17" i="1"/>
  <c r="Q17" i="1"/>
  <c r="R17" i="1"/>
  <c r="S17" i="1"/>
  <c r="T17" i="1"/>
  <c r="U17" i="1"/>
  <c r="V17" i="1"/>
  <c r="N18" i="1"/>
  <c r="O18" i="1"/>
  <c r="P18" i="1"/>
  <c r="Q18" i="1"/>
  <c r="R18" i="1"/>
  <c r="S18" i="1"/>
  <c r="T18" i="1"/>
  <c r="U18" i="1"/>
  <c r="V18" i="1"/>
  <c r="M18" i="1"/>
  <c r="M17" i="1"/>
  <c r="M16" i="1"/>
  <c r="M15" i="1"/>
  <c r="M14" i="1"/>
  <c r="M13" i="1"/>
  <c r="M12" i="1"/>
  <c r="M11" i="1"/>
  <c r="M10" i="1"/>
  <c r="M9" i="1"/>
  <c r="N4" i="1"/>
  <c r="O4" i="1"/>
  <c r="P4" i="1"/>
  <c r="Q4" i="1"/>
  <c r="R4" i="1"/>
  <c r="S4" i="1"/>
  <c r="T4" i="1"/>
  <c r="U4" i="1"/>
  <c r="V4" i="1"/>
  <c r="N5" i="1"/>
  <c r="O5" i="1"/>
  <c r="P5" i="1"/>
  <c r="Q5" i="1"/>
  <c r="R5" i="1"/>
  <c r="S5" i="1"/>
  <c r="T5" i="1"/>
  <c r="U5" i="1"/>
  <c r="V5" i="1"/>
  <c r="M5" i="1"/>
  <c r="M4" i="1"/>
  <c r="K138" i="1"/>
  <c r="X4" i="1"/>
  <c r="V364" i="1"/>
  <c r="V365" i="1"/>
  <c r="V366" i="1"/>
  <c r="V367" i="1"/>
  <c r="V368" i="1"/>
  <c r="V369" i="1"/>
  <c r="V370" i="1"/>
  <c r="V371" i="1"/>
  <c r="V372" i="1"/>
  <c r="V373" i="1"/>
  <c r="V374" i="1"/>
  <c r="V334" i="1"/>
  <c r="V335" i="1"/>
  <c r="V336" i="1"/>
  <c r="V340" i="1"/>
  <c r="V341" i="1"/>
  <c r="V342" i="1"/>
  <c r="V343" i="1"/>
  <c r="V344" i="1"/>
  <c r="V345" i="1"/>
  <c r="V346" i="1"/>
  <c r="V347" i="1"/>
  <c r="V348" i="1"/>
  <c r="V349" i="1"/>
  <c r="V350" i="1"/>
  <c r="V351" i="1"/>
  <c r="V352" i="1"/>
  <c r="V353" i="1"/>
  <c r="V354" i="1"/>
  <c r="V355" i="1"/>
  <c r="V356" i="1"/>
  <c r="V357" i="1"/>
  <c r="V358" i="1"/>
  <c r="V359" i="1"/>
  <c r="V330" i="1"/>
  <c r="V295" i="1"/>
  <c r="V296" i="1"/>
  <c r="V297" i="1"/>
  <c r="V298" i="1"/>
  <c r="V299" i="1"/>
  <c r="V300" i="1"/>
  <c r="V301" i="1"/>
  <c r="V302" i="1"/>
  <c r="V303" i="1"/>
  <c r="V304" i="1"/>
  <c r="V305" i="1"/>
  <c r="V306" i="1"/>
  <c r="V307" i="1"/>
  <c r="V308" i="1"/>
  <c r="V309" i="1"/>
  <c r="V310" i="1"/>
  <c r="V311" i="1"/>
  <c r="V312" i="1"/>
  <c r="V313" i="1"/>
  <c r="V314" i="1"/>
  <c r="V315" i="1"/>
  <c r="V316" i="1"/>
  <c r="V317" i="1"/>
  <c r="V318" i="1"/>
  <c r="V319" i="1"/>
  <c r="V320" i="1"/>
  <c r="V321" i="1"/>
  <c r="V322" i="1"/>
  <c r="V323" i="1"/>
  <c r="V324" i="1"/>
  <c r="V325" i="1"/>
  <c r="V279" i="1"/>
  <c r="V280" i="1"/>
  <c r="V281" i="1"/>
  <c r="V282" i="1"/>
  <c r="V283" i="1"/>
  <c r="V284" i="1"/>
  <c r="V285" i="1"/>
  <c r="V286" i="1"/>
  <c r="V287" i="1"/>
  <c r="V288" i="1"/>
  <c r="V289" i="1"/>
  <c r="V290" i="1"/>
  <c r="V274" i="1"/>
  <c r="V275" i="1"/>
  <c r="V268" i="1"/>
  <c r="V269" i="1"/>
  <c r="V270" i="1"/>
  <c r="V262" i="1"/>
  <c r="V263" i="1"/>
  <c r="V264" i="1"/>
  <c r="V242" i="1"/>
  <c r="V243" i="1"/>
  <c r="V244" i="1"/>
  <c r="V198" i="1"/>
  <c r="V199" i="1"/>
  <c r="V200" i="1"/>
  <c r="V201" i="1"/>
  <c r="V202" i="1"/>
  <c r="V203" i="1"/>
  <c r="V204" i="1"/>
  <c r="V205" i="1"/>
  <c r="V206" i="1"/>
  <c r="V207" i="1"/>
  <c r="V208" i="1"/>
  <c r="V209" i="1"/>
  <c r="V210" i="1"/>
  <c r="V211" i="1"/>
  <c r="V212" i="1"/>
  <c r="V213" i="1"/>
  <c r="V214" i="1"/>
  <c r="V215" i="1"/>
  <c r="V216" i="1"/>
  <c r="V217" i="1"/>
  <c r="V218" i="1"/>
  <c r="V219" i="1"/>
  <c r="V220" i="1"/>
  <c r="V221" i="1"/>
  <c r="V222" i="1"/>
  <c r="V223" i="1"/>
  <c r="V224" i="1"/>
  <c r="V225" i="1"/>
  <c r="V226" i="1"/>
  <c r="V227" i="1"/>
  <c r="V228" i="1"/>
  <c r="V184" i="1"/>
  <c r="V185" i="1"/>
  <c r="V186" i="1"/>
  <c r="V187" i="1"/>
  <c r="V188" i="1"/>
  <c r="V189" i="1"/>
  <c r="V190" i="1"/>
  <c r="V191" i="1"/>
  <c r="V192" i="1"/>
  <c r="V193" i="1"/>
  <c r="V194" i="1"/>
  <c r="V178" i="1"/>
  <c r="V179" i="1"/>
  <c r="V18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43" i="1"/>
  <c r="V144" i="1"/>
  <c r="V145" i="1"/>
  <c r="V147" i="1"/>
  <c r="K146" i="1"/>
  <c r="V146" i="1" s="1"/>
  <c r="V126" i="1"/>
  <c r="V127" i="1"/>
  <c r="V128" i="1"/>
  <c r="V120" i="1"/>
  <c r="V121" i="1"/>
  <c r="K27" i="1"/>
  <c r="V379" i="1"/>
  <c r="V380" i="1"/>
  <c r="V381" i="1"/>
  <c r="V382" i="1"/>
  <c r="V383" i="1"/>
  <c r="V384" i="1"/>
  <c r="V385" i="1"/>
  <c r="V386" i="1"/>
  <c r="V387" i="1"/>
  <c r="V388" i="1"/>
  <c r="V389" i="1"/>
  <c r="V390" i="1"/>
  <c r="V391" i="1"/>
  <c r="U380" i="1"/>
  <c r="U381" i="1"/>
  <c r="U382" i="1"/>
  <c r="U383" i="1"/>
  <c r="U384" i="1"/>
  <c r="U385" i="1"/>
  <c r="U386" i="1"/>
  <c r="U387" i="1"/>
  <c r="U388" i="1"/>
  <c r="U389" i="1"/>
  <c r="U390" i="1"/>
  <c r="U391" i="1"/>
  <c r="U238" i="1"/>
  <c r="K238" i="1"/>
  <c r="U248" i="1"/>
  <c r="U249" i="1"/>
  <c r="U250" i="1"/>
  <c r="U251" i="1"/>
  <c r="U252" i="1"/>
  <c r="U253" i="1"/>
  <c r="U254" i="1"/>
  <c r="U255" i="1"/>
  <c r="U256" i="1"/>
  <c r="U257" i="1"/>
  <c r="U258" i="1"/>
  <c r="U259" i="1"/>
  <c r="T249" i="1"/>
  <c r="T250" i="1"/>
  <c r="T251" i="1"/>
  <c r="T252" i="1"/>
  <c r="T253" i="1"/>
  <c r="T254" i="1"/>
  <c r="T255" i="1"/>
  <c r="T256" i="1"/>
  <c r="T257" i="1"/>
  <c r="T258" i="1"/>
  <c r="T259" i="1"/>
  <c r="K259" i="1"/>
  <c r="V249" i="1" s="1"/>
  <c r="V166" i="1"/>
  <c r="V167" i="1"/>
  <c r="V168" i="1"/>
  <c r="V169" i="1"/>
  <c r="V170" i="1"/>
  <c r="V171" i="1"/>
  <c r="V172" i="1"/>
  <c r="V173" i="1"/>
  <c r="V174" i="1"/>
  <c r="U132" i="1"/>
  <c r="V132" i="1"/>
  <c r="U133" i="1"/>
  <c r="V133" i="1"/>
  <c r="U134" i="1"/>
  <c r="V134" i="1"/>
  <c r="U135" i="1"/>
  <c r="V135" i="1"/>
  <c r="U136" i="1"/>
  <c r="V136" i="1"/>
  <c r="U137" i="1"/>
  <c r="V137" i="1"/>
  <c r="U138" i="1"/>
  <c r="V138" i="1"/>
  <c r="U139" i="1"/>
  <c r="V139" i="1"/>
  <c r="K18" i="1"/>
  <c r="K6" i="1"/>
  <c r="Y392" i="2"/>
  <c r="X392" i="2"/>
  <c r="X391" i="2"/>
  <c r="Y390" i="2"/>
  <c r="X390" i="2"/>
  <c r="X389" i="2"/>
  <c r="Y388" i="2"/>
  <c r="X388" i="2"/>
  <c r="X387" i="2"/>
  <c r="Y386" i="2"/>
  <c r="X386" i="2"/>
  <c r="X385" i="2"/>
  <c r="Y384" i="2"/>
  <c r="X384" i="2"/>
  <c r="X383" i="2"/>
  <c r="Y382" i="2"/>
  <c r="X382" i="2"/>
  <c r="X381" i="2"/>
  <c r="X380" i="2"/>
  <c r="V381" i="2"/>
  <c r="Y381" i="2" s="1"/>
  <c r="V382" i="2"/>
  <c r="V383" i="2"/>
  <c r="Y383" i="2" s="1"/>
  <c r="V384" i="2"/>
  <c r="V385" i="2"/>
  <c r="Y385" i="2" s="1"/>
  <c r="V386" i="2"/>
  <c r="V387" i="2"/>
  <c r="Y387" i="2" s="1"/>
  <c r="V388" i="2"/>
  <c r="V389" i="2"/>
  <c r="Y389" i="2" s="1"/>
  <c r="V390" i="2"/>
  <c r="V391" i="2"/>
  <c r="Y391" i="2" s="1"/>
  <c r="V392" i="2"/>
  <c r="V380" i="2"/>
  <c r="Y380" i="2" s="1"/>
  <c r="X376" i="2"/>
  <c r="X375" i="2"/>
  <c r="X374" i="2"/>
  <c r="X373" i="2"/>
  <c r="X372" i="2"/>
  <c r="X371" i="2"/>
  <c r="X370" i="2"/>
  <c r="X369" i="2"/>
  <c r="X368" i="2"/>
  <c r="X367" i="2"/>
  <c r="X366" i="2"/>
  <c r="X365" i="2"/>
  <c r="V366" i="2"/>
  <c r="Y366" i="2" s="1"/>
  <c r="V367" i="2"/>
  <c r="Y367" i="2" s="1"/>
  <c r="V368" i="2"/>
  <c r="Y368" i="2" s="1"/>
  <c r="V369" i="2"/>
  <c r="Y369" i="2" s="1"/>
  <c r="V370" i="2"/>
  <c r="Y370" i="2" s="1"/>
  <c r="V371" i="2"/>
  <c r="Y371" i="2" s="1"/>
  <c r="V372" i="2"/>
  <c r="Y372" i="2" s="1"/>
  <c r="V373" i="2"/>
  <c r="Y373" i="2" s="1"/>
  <c r="V374" i="2"/>
  <c r="Y374" i="2" s="1"/>
  <c r="V375" i="2"/>
  <c r="Y375" i="2" s="1"/>
  <c r="V376" i="2"/>
  <c r="Y376" i="2" s="1"/>
  <c r="V365" i="2"/>
  <c r="Y365" i="2" s="1"/>
  <c r="X361" i="2"/>
  <c r="X360" i="2"/>
  <c r="X359" i="2"/>
  <c r="X358" i="2"/>
  <c r="X357" i="2"/>
  <c r="X356" i="2"/>
  <c r="X355" i="2"/>
  <c r="X354" i="2"/>
  <c r="X353" i="2"/>
  <c r="X352" i="2"/>
  <c r="X351" i="2"/>
  <c r="X350" i="2"/>
  <c r="X349" i="2"/>
  <c r="X348" i="2"/>
  <c r="X347" i="2"/>
  <c r="X346" i="2"/>
  <c r="X345" i="2"/>
  <c r="X344" i="2"/>
  <c r="X343" i="2"/>
  <c r="X342" i="2"/>
  <c r="X341" i="2"/>
  <c r="V342" i="2"/>
  <c r="Y342" i="2" s="1"/>
  <c r="V343" i="2"/>
  <c r="Y343" i="2" s="1"/>
  <c r="V344" i="2"/>
  <c r="Y344" i="2" s="1"/>
  <c r="V345" i="2"/>
  <c r="Y345" i="2" s="1"/>
  <c r="V346" i="2"/>
  <c r="Y346" i="2" s="1"/>
  <c r="V347" i="2"/>
  <c r="Y347" i="2" s="1"/>
  <c r="V348" i="2"/>
  <c r="Y348" i="2" s="1"/>
  <c r="V349" i="2"/>
  <c r="Y349" i="2" s="1"/>
  <c r="V350" i="2"/>
  <c r="Y350" i="2" s="1"/>
  <c r="V351" i="2"/>
  <c r="Y351" i="2" s="1"/>
  <c r="V352" i="2"/>
  <c r="Y352" i="2" s="1"/>
  <c r="V353" i="2"/>
  <c r="Y353" i="2" s="1"/>
  <c r="V354" i="2"/>
  <c r="Y354" i="2" s="1"/>
  <c r="V355" i="2"/>
  <c r="Y355" i="2" s="1"/>
  <c r="V356" i="2"/>
  <c r="Y356" i="2" s="1"/>
  <c r="V357" i="2"/>
  <c r="Y357" i="2" s="1"/>
  <c r="V358" i="2"/>
  <c r="Y358" i="2" s="1"/>
  <c r="V359" i="2"/>
  <c r="Y359" i="2" s="1"/>
  <c r="V360" i="2"/>
  <c r="Y360" i="2" s="1"/>
  <c r="V361" i="2"/>
  <c r="Y361" i="2" s="1"/>
  <c r="V341" i="2"/>
  <c r="Y341" i="2" s="1"/>
  <c r="X337" i="2"/>
  <c r="X336" i="2"/>
  <c r="X335" i="2"/>
  <c r="K338" i="2"/>
  <c r="V338" i="2" s="1"/>
  <c r="Y338" i="2" s="1"/>
  <c r="X332" i="2"/>
  <c r="X331" i="2"/>
  <c r="X330" i="2"/>
  <c r="V331" i="2"/>
  <c r="Y331" i="2" s="1"/>
  <c r="V332" i="2"/>
  <c r="Y332" i="2" s="1"/>
  <c r="V330" i="2"/>
  <c r="Y330" i="2" s="1"/>
  <c r="X326" i="2"/>
  <c r="Y325" i="2"/>
  <c r="X325" i="2"/>
  <c r="X324" i="2"/>
  <c r="X323" i="2"/>
  <c r="X322" i="2"/>
  <c r="Y321" i="2"/>
  <c r="X321" i="2"/>
  <c r="X320" i="2"/>
  <c r="X319" i="2"/>
  <c r="X318" i="2"/>
  <c r="Y317" i="2"/>
  <c r="X317" i="2"/>
  <c r="X316" i="2"/>
  <c r="X315" i="2"/>
  <c r="X314" i="2"/>
  <c r="Y313" i="2"/>
  <c r="X313" i="2"/>
  <c r="X312" i="2"/>
  <c r="X311" i="2"/>
  <c r="X310" i="2"/>
  <c r="Y309" i="2"/>
  <c r="X309" i="2"/>
  <c r="X308" i="2"/>
  <c r="X307" i="2"/>
  <c r="X306" i="2"/>
  <c r="Y305" i="2"/>
  <c r="X305" i="2"/>
  <c r="X304" i="2"/>
  <c r="X303" i="2"/>
  <c r="X302" i="2"/>
  <c r="Y301" i="2"/>
  <c r="X301" i="2"/>
  <c r="X300" i="2"/>
  <c r="X299" i="2"/>
  <c r="X298" i="2"/>
  <c r="Y297" i="2"/>
  <c r="X297" i="2"/>
  <c r="X296" i="2"/>
  <c r="V326" i="2"/>
  <c r="Y326" i="2" s="1"/>
  <c r="V297" i="2"/>
  <c r="V298" i="2"/>
  <c r="Y298" i="2" s="1"/>
  <c r="V299" i="2"/>
  <c r="Y299" i="2" s="1"/>
  <c r="V300" i="2"/>
  <c r="Y300" i="2" s="1"/>
  <c r="V301" i="2"/>
  <c r="V302" i="2"/>
  <c r="Y302" i="2" s="1"/>
  <c r="V303" i="2"/>
  <c r="Y303" i="2" s="1"/>
  <c r="V304" i="2"/>
  <c r="Y304" i="2" s="1"/>
  <c r="V305" i="2"/>
  <c r="V306" i="2"/>
  <c r="Y306" i="2" s="1"/>
  <c r="V307" i="2"/>
  <c r="Y307" i="2" s="1"/>
  <c r="V308" i="2"/>
  <c r="Y308" i="2" s="1"/>
  <c r="V309" i="2"/>
  <c r="V310" i="2"/>
  <c r="Y310" i="2" s="1"/>
  <c r="V311" i="2"/>
  <c r="Y311" i="2" s="1"/>
  <c r="V312" i="2"/>
  <c r="Y312" i="2" s="1"/>
  <c r="V313" i="2"/>
  <c r="V314" i="2"/>
  <c r="Y314" i="2" s="1"/>
  <c r="V315" i="2"/>
  <c r="Y315" i="2" s="1"/>
  <c r="V316" i="2"/>
  <c r="Y316" i="2" s="1"/>
  <c r="V317" i="2"/>
  <c r="V318" i="2"/>
  <c r="Y318" i="2" s="1"/>
  <c r="V319" i="2"/>
  <c r="Y319" i="2" s="1"/>
  <c r="V320" i="2"/>
  <c r="Y320" i="2" s="1"/>
  <c r="V321" i="2"/>
  <c r="V322" i="2"/>
  <c r="Y322" i="2" s="1"/>
  <c r="V323" i="2"/>
  <c r="Y323" i="2" s="1"/>
  <c r="V324" i="2"/>
  <c r="Y324" i="2" s="1"/>
  <c r="V325" i="2"/>
  <c r="V296" i="2"/>
  <c r="Y296" i="2" s="1"/>
  <c r="Y292" i="2"/>
  <c r="X292" i="2"/>
  <c r="X291" i="2"/>
  <c r="Y290" i="2"/>
  <c r="X290" i="2"/>
  <c r="X289" i="2"/>
  <c r="Y288" i="2"/>
  <c r="X288" i="2"/>
  <c r="X287" i="2"/>
  <c r="Y286" i="2"/>
  <c r="X286" i="2"/>
  <c r="X285" i="2"/>
  <c r="Y284" i="2"/>
  <c r="X284" i="2"/>
  <c r="X283" i="2"/>
  <c r="Y282" i="2"/>
  <c r="X282" i="2"/>
  <c r="X281" i="2"/>
  <c r="Y280" i="2"/>
  <c r="X280" i="2"/>
  <c r="V281" i="2"/>
  <c r="Y281" i="2" s="1"/>
  <c r="V282" i="2"/>
  <c r="V283" i="2"/>
  <c r="Y283" i="2" s="1"/>
  <c r="V284" i="2"/>
  <c r="V285" i="2"/>
  <c r="Y285" i="2" s="1"/>
  <c r="V286" i="2"/>
  <c r="V287" i="2"/>
  <c r="Y287" i="2" s="1"/>
  <c r="V288" i="2"/>
  <c r="V289" i="2"/>
  <c r="Y289" i="2" s="1"/>
  <c r="V290" i="2"/>
  <c r="V291" i="2"/>
  <c r="Y291" i="2" s="1"/>
  <c r="V292" i="2"/>
  <c r="V280" i="2"/>
  <c r="X276" i="2"/>
  <c r="X275" i="2"/>
  <c r="K277" i="2"/>
  <c r="V275" i="2" s="1"/>
  <c r="Y275" i="2" s="1"/>
  <c r="X271" i="2"/>
  <c r="X270" i="2"/>
  <c r="X269" i="2"/>
  <c r="V269" i="2"/>
  <c r="Y269" i="2" s="1"/>
  <c r="K272" i="2"/>
  <c r="V272" i="2" s="1"/>
  <c r="Y272" i="2" s="1"/>
  <c r="X265" i="2"/>
  <c r="X264" i="2"/>
  <c r="Y263" i="2"/>
  <c r="X263" i="2"/>
  <c r="V265" i="2"/>
  <c r="Y265" i="2" s="1"/>
  <c r="V263" i="2"/>
  <c r="K266" i="2"/>
  <c r="X266" i="2" s="1"/>
  <c r="X260" i="2"/>
  <c r="X259" i="2"/>
  <c r="X258" i="2"/>
  <c r="X257" i="2"/>
  <c r="X255" i="2"/>
  <c r="X254" i="2"/>
  <c r="Y253" i="2"/>
  <c r="X253" i="2"/>
  <c r="X252" i="2"/>
  <c r="X251" i="2"/>
  <c r="X250" i="2"/>
  <c r="Y249" i="2"/>
  <c r="X249" i="2"/>
  <c r="X248" i="2"/>
  <c r="N248" i="2"/>
  <c r="O248" i="2"/>
  <c r="P248" i="2"/>
  <c r="Q248" i="2"/>
  <c r="R248" i="2"/>
  <c r="S248" i="2"/>
  <c r="T248" i="2"/>
  <c r="U248" i="2"/>
  <c r="V248" i="2"/>
  <c r="Y248" i="2" s="1"/>
  <c r="N249" i="2"/>
  <c r="O249" i="2"/>
  <c r="P249" i="2"/>
  <c r="Q249" i="2"/>
  <c r="R249" i="2"/>
  <c r="S249" i="2"/>
  <c r="T249" i="2"/>
  <c r="U249" i="2"/>
  <c r="V249" i="2"/>
  <c r="N250" i="2"/>
  <c r="O250" i="2"/>
  <c r="P250" i="2"/>
  <c r="Q250" i="2"/>
  <c r="R250" i="2"/>
  <c r="S250" i="2"/>
  <c r="T250" i="2"/>
  <c r="U250" i="2"/>
  <c r="N251" i="2"/>
  <c r="O251" i="2"/>
  <c r="P251" i="2"/>
  <c r="Q251" i="2"/>
  <c r="R251" i="2"/>
  <c r="S251" i="2"/>
  <c r="T251" i="2"/>
  <c r="U251" i="2"/>
  <c r="N252" i="2"/>
  <c r="O252" i="2"/>
  <c r="P252" i="2"/>
  <c r="Q252" i="2"/>
  <c r="R252" i="2"/>
  <c r="S252" i="2"/>
  <c r="T252" i="2"/>
  <c r="U252" i="2"/>
  <c r="V252" i="2"/>
  <c r="Y252" i="2" s="1"/>
  <c r="N253" i="2"/>
  <c r="O253" i="2"/>
  <c r="P253" i="2"/>
  <c r="Q253" i="2"/>
  <c r="R253" i="2"/>
  <c r="S253" i="2"/>
  <c r="T253" i="2"/>
  <c r="U253" i="2"/>
  <c r="V253" i="2"/>
  <c r="N254" i="2"/>
  <c r="O254" i="2"/>
  <c r="P254" i="2"/>
  <c r="Q254" i="2"/>
  <c r="R254" i="2"/>
  <c r="S254" i="2"/>
  <c r="T254" i="2"/>
  <c r="U254" i="2"/>
  <c r="N255" i="2"/>
  <c r="O255" i="2"/>
  <c r="P255" i="2"/>
  <c r="Q255" i="2"/>
  <c r="R255" i="2"/>
  <c r="S255" i="2"/>
  <c r="T255" i="2"/>
  <c r="U255" i="2"/>
  <c r="N256" i="2"/>
  <c r="O256" i="2"/>
  <c r="P256" i="2"/>
  <c r="Q256" i="2"/>
  <c r="R256" i="2"/>
  <c r="S256" i="2"/>
  <c r="T256" i="2"/>
  <c r="U256" i="2"/>
  <c r="V256" i="2"/>
  <c r="Y256" i="2" s="1"/>
  <c r="N257" i="2"/>
  <c r="O257" i="2"/>
  <c r="P257" i="2"/>
  <c r="Q257" i="2"/>
  <c r="R257" i="2"/>
  <c r="S257" i="2"/>
  <c r="T257" i="2"/>
  <c r="U257" i="2"/>
  <c r="V257" i="2"/>
  <c r="Y257" i="2" s="1"/>
  <c r="N258" i="2"/>
  <c r="O258" i="2"/>
  <c r="P258" i="2"/>
  <c r="Q258" i="2"/>
  <c r="R258" i="2"/>
  <c r="S258" i="2"/>
  <c r="T258" i="2"/>
  <c r="U258" i="2"/>
  <c r="N259" i="2"/>
  <c r="O259" i="2"/>
  <c r="P259" i="2"/>
  <c r="Q259" i="2"/>
  <c r="R259" i="2"/>
  <c r="S259" i="2"/>
  <c r="T259" i="2"/>
  <c r="U259" i="2"/>
  <c r="N260" i="2"/>
  <c r="O260" i="2"/>
  <c r="P260" i="2"/>
  <c r="Q260" i="2"/>
  <c r="R260" i="2"/>
  <c r="S260" i="2"/>
  <c r="T260" i="2"/>
  <c r="U260" i="2"/>
  <c r="V260" i="2"/>
  <c r="Y260" i="2" s="1"/>
  <c r="M249" i="2"/>
  <c r="M250" i="2"/>
  <c r="M251" i="2"/>
  <c r="M252" i="2"/>
  <c r="M253" i="2"/>
  <c r="M254" i="2"/>
  <c r="M255" i="2"/>
  <c r="M256" i="2"/>
  <c r="M257" i="2"/>
  <c r="M258" i="2"/>
  <c r="M259" i="2"/>
  <c r="M260" i="2"/>
  <c r="M248" i="2"/>
  <c r="K260" i="2"/>
  <c r="V251" i="2" s="1"/>
  <c r="Y251" i="2" s="1"/>
  <c r="X244" i="2"/>
  <c r="X243" i="2"/>
  <c r="X242" i="2"/>
  <c r="V242" i="2"/>
  <c r="Y242" i="2" s="1"/>
  <c r="K245" i="2"/>
  <c r="V243" i="2" s="1"/>
  <c r="Y243" i="2" s="1"/>
  <c r="Y238" i="2"/>
  <c r="X237" i="2"/>
  <c r="X236" i="2"/>
  <c r="X235" i="2"/>
  <c r="X234" i="2"/>
  <c r="X233" i="2"/>
  <c r="X232" i="2"/>
  <c r="C238" i="2"/>
  <c r="N232" i="2" s="1"/>
  <c r="D238" i="2"/>
  <c r="O232" i="2" s="1"/>
  <c r="E238" i="2"/>
  <c r="P232" i="2" s="1"/>
  <c r="F238" i="2"/>
  <c r="Q232" i="2" s="1"/>
  <c r="G238" i="2"/>
  <c r="R232" i="2" s="1"/>
  <c r="H238" i="2"/>
  <c r="S232" i="2" s="1"/>
  <c r="I238" i="2"/>
  <c r="T232" i="2" s="1"/>
  <c r="J238" i="2"/>
  <c r="U232" i="2" s="1"/>
  <c r="K238" i="2"/>
  <c r="V234" i="2" s="1"/>
  <c r="B238" i="2"/>
  <c r="M234" i="2" s="1"/>
  <c r="X228" i="2"/>
  <c r="X227" i="2"/>
  <c r="X226" i="2"/>
  <c r="X225" i="2"/>
  <c r="X224" i="2"/>
  <c r="X223" i="2"/>
  <c r="X222" i="2"/>
  <c r="X221" i="2"/>
  <c r="X220" i="2"/>
  <c r="X219" i="2"/>
  <c r="X218" i="2"/>
  <c r="X217" i="2"/>
  <c r="X216" i="2"/>
  <c r="X215" i="2"/>
  <c r="X214" i="2"/>
  <c r="X213" i="2"/>
  <c r="X212" i="2"/>
  <c r="X211" i="2"/>
  <c r="X210" i="2"/>
  <c r="X209" i="2"/>
  <c r="X208" i="2"/>
  <c r="X207" i="2"/>
  <c r="X206" i="2"/>
  <c r="X205" i="2"/>
  <c r="X204" i="2"/>
  <c r="X203" i="2"/>
  <c r="X202" i="2"/>
  <c r="X201" i="2"/>
  <c r="X200" i="2"/>
  <c r="X199" i="2"/>
  <c r="X198" i="2"/>
  <c r="V199" i="2"/>
  <c r="Y199" i="2" s="1"/>
  <c r="V200" i="2"/>
  <c r="Y200" i="2" s="1"/>
  <c r="V201" i="2"/>
  <c r="Y201" i="2" s="1"/>
  <c r="V202" i="2"/>
  <c r="Y202" i="2" s="1"/>
  <c r="V203" i="2"/>
  <c r="Y203" i="2" s="1"/>
  <c r="V204" i="2"/>
  <c r="Y204" i="2" s="1"/>
  <c r="V205" i="2"/>
  <c r="Y205" i="2" s="1"/>
  <c r="V206" i="2"/>
  <c r="Y206" i="2" s="1"/>
  <c r="V207" i="2"/>
  <c r="Y207" i="2" s="1"/>
  <c r="V208" i="2"/>
  <c r="Y208" i="2" s="1"/>
  <c r="V209" i="2"/>
  <c r="Y209" i="2" s="1"/>
  <c r="V210" i="2"/>
  <c r="Y210" i="2" s="1"/>
  <c r="V211" i="2"/>
  <c r="Y211" i="2" s="1"/>
  <c r="V212" i="2"/>
  <c r="Y212" i="2" s="1"/>
  <c r="V213" i="2"/>
  <c r="Y213" i="2" s="1"/>
  <c r="V214" i="2"/>
  <c r="Y214" i="2" s="1"/>
  <c r="V215" i="2"/>
  <c r="Y215" i="2" s="1"/>
  <c r="V216" i="2"/>
  <c r="Y216" i="2" s="1"/>
  <c r="V217" i="2"/>
  <c r="Y217" i="2" s="1"/>
  <c r="V218" i="2"/>
  <c r="Y218" i="2" s="1"/>
  <c r="V219" i="2"/>
  <c r="Y219" i="2" s="1"/>
  <c r="V220" i="2"/>
  <c r="Y220" i="2" s="1"/>
  <c r="V221" i="2"/>
  <c r="Y221" i="2" s="1"/>
  <c r="V222" i="2"/>
  <c r="Y222" i="2" s="1"/>
  <c r="V223" i="2"/>
  <c r="Y223" i="2" s="1"/>
  <c r="V224" i="2"/>
  <c r="Y224" i="2" s="1"/>
  <c r="V225" i="2"/>
  <c r="Y225" i="2" s="1"/>
  <c r="V226" i="2"/>
  <c r="Y226" i="2" s="1"/>
  <c r="V227" i="2"/>
  <c r="Y227" i="2" s="1"/>
  <c r="V228" i="2"/>
  <c r="Y228" i="2" s="1"/>
  <c r="V198" i="2"/>
  <c r="Y198" i="2" s="1"/>
  <c r="X194" i="2"/>
  <c r="X193" i="2"/>
  <c r="X192" i="2"/>
  <c r="X191" i="2"/>
  <c r="X190" i="2"/>
  <c r="X189" i="2"/>
  <c r="X188" i="2"/>
  <c r="X187" i="2"/>
  <c r="X186" i="2"/>
  <c r="X185" i="2"/>
  <c r="X184" i="2"/>
  <c r="V185" i="2"/>
  <c r="Y185" i="2" s="1"/>
  <c r="V186" i="2"/>
  <c r="Y186" i="2" s="1"/>
  <c r="V187" i="2"/>
  <c r="Y187" i="2" s="1"/>
  <c r="V188" i="2"/>
  <c r="Y188" i="2" s="1"/>
  <c r="V189" i="2"/>
  <c r="Y189" i="2" s="1"/>
  <c r="V190" i="2"/>
  <c r="Y190" i="2" s="1"/>
  <c r="V191" i="2"/>
  <c r="Y191" i="2" s="1"/>
  <c r="V192" i="2"/>
  <c r="Y192" i="2" s="1"/>
  <c r="V193" i="2"/>
  <c r="Y193" i="2" s="1"/>
  <c r="V194" i="2"/>
  <c r="Y194" i="2" s="1"/>
  <c r="V184" i="2"/>
  <c r="Y184" i="2" s="1"/>
  <c r="X174" i="2"/>
  <c r="X173" i="2"/>
  <c r="X172" i="2"/>
  <c r="X171" i="2"/>
  <c r="X170" i="2"/>
  <c r="X169" i="2"/>
  <c r="X168" i="2"/>
  <c r="X167" i="2"/>
  <c r="X166" i="2"/>
  <c r="V167" i="2"/>
  <c r="Y167" i="2" s="1"/>
  <c r="V168" i="2"/>
  <c r="Y168" i="2" s="1"/>
  <c r="V169" i="2"/>
  <c r="Y169" i="2" s="1"/>
  <c r="V170" i="2"/>
  <c r="Y170" i="2" s="1"/>
  <c r="V171" i="2"/>
  <c r="Y171" i="2" s="1"/>
  <c r="V172" i="2"/>
  <c r="Y172" i="2" s="1"/>
  <c r="V173" i="2"/>
  <c r="Y173" i="2" s="1"/>
  <c r="V166" i="2"/>
  <c r="Y166" i="2" s="1"/>
  <c r="X180" i="2"/>
  <c r="X179" i="2"/>
  <c r="X178" i="2"/>
  <c r="K181" i="2"/>
  <c r="V181" i="2" s="1"/>
  <c r="Y181" i="2" s="1"/>
  <c r="X162" i="2"/>
  <c r="X161" i="2"/>
  <c r="X160" i="2"/>
  <c r="X159" i="2"/>
  <c r="X158" i="2"/>
  <c r="X157" i="2"/>
  <c r="X156" i="2"/>
  <c r="X155" i="2"/>
  <c r="X154" i="2"/>
  <c r="X153" i="2"/>
  <c r="X152" i="2"/>
  <c r="X151" i="2"/>
  <c r="K163" i="2"/>
  <c r="X163" i="2" s="1"/>
  <c r="X147" i="2"/>
  <c r="X145" i="2"/>
  <c r="X144" i="2"/>
  <c r="X143" i="2"/>
  <c r="V144" i="2"/>
  <c r="Y144" i="2" s="1"/>
  <c r="V145" i="2"/>
  <c r="Y145" i="2" s="1"/>
  <c r="V147" i="2"/>
  <c r="Y147" i="2" s="1"/>
  <c r="V143" i="2"/>
  <c r="Y143" i="2" s="1"/>
  <c r="K146" i="2"/>
  <c r="V146" i="2" s="1"/>
  <c r="Y146" i="2" s="1"/>
  <c r="X139" i="2"/>
  <c r="X137" i="2"/>
  <c r="X136" i="2"/>
  <c r="X135" i="2"/>
  <c r="X134" i="2"/>
  <c r="X133" i="2"/>
  <c r="X132" i="2"/>
  <c r="V133" i="2"/>
  <c r="Y133" i="2" s="1"/>
  <c r="V134" i="2"/>
  <c r="Y134" i="2" s="1"/>
  <c r="V135" i="2"/>
  <c r="Y135" i="2" s="1"/>
  <c r="V136" i="2"/>
  <c r="Y136" i="2" s="1"/>
  <c r="V137" i="2"/>
  <c r="Y137" i="2" s="1"/>
  <c r="V139" i="2"/>
  <c r="Y139" i="2" s="1"/>
  <c r="V132" i="2"/>
  <c r="Y132" i="2" s="1"/>
  <c r="K138" i="2"/>
  <c r="V138" i="2" s="1"/>
  <c r="Y138" i="2" s="1"/>
  <c r="X128" i="2"/>
  <c r="X127" i="2"/>
  <c r="X126" i="2"/>
  <c r="K129" i="2"/>
  <c r="V127" i="2" s="1"/>
  <c r="Y127" i="2" s="1"/>
  <c r="X122" i="2"/>
  <c r="X121" i="2"/>
  <c r="K123" i="2"/>
  <c r="V122" i="2" s="1"/>
  <c r="Y122" i="2" s="1"/>
  <c r="X116" i="2"/>
  <c r="X115" i="2"/>
  <c r="X114" i="2"/>
  <c r="K117" i="2"/>
  <c r="V115" i="2" s="1"/>
  <c r="Y115" i="2" s="1"/>
  <c r="X109" i="2"/>
  <c r="X108" i="2"/>
  <c r="X107" i="2"/>
  <c r="K110" i="2"/>
  <c r="V108" i="2" s="1"/>
  <c r="Y108" i="2" s="1"/>
  <c r="X102" i="2"/>
  <c r="X101" i="2"/>
  <c r="X100" i="2"/>
  <c r="K103" i="2"/>
  <c r="V103" i="2" s="1"/>
  <c r="Y103" i="2" s="1"/>
  <c r="X96" i="2"/>
  <c r="X95" i="2"/>
  <c r="X94" i="2"/>
  <c r="K97" i="2"/>
  <c r="X97" i="2" s="1"/>
  <c r="X89" i="2"/>
  <c r="X88" i="2"/>
  <c r="X87" i="2"/>
  <c r="X86" i="2"/>
  <c r="X85" i="2"/>
  <c r="X84" i="2"/>
  <c r="X81" i="2"/>
  <c r="X78" i="2"/>
  <c r="X77" i="2"/>
  <c r="K91" i="2"/>
  <c r="V81" i="2" s="1"/>
  <c r="Y81" i="2" s="1"/>
  <c r="X73" i="2"/>
  <c r="X70" i="2"/>
  <c r="X68" i="2"/>
  <c r="X67" i="2"/>
  <c r="Y65" i="2"/>
  <c r="X64" i="2"/>
  <c r="X63" i="2"/>
  <c r="X61" i="2"/>
  <c r="X60" i="2"/>
  <c r="K74" i="2"/>
  <c r="V63" i="2" s="1"/>
  <c r="Y63" i="2" s="1"/>
  <c r="X52" i="2"/>
  <c r="X53" i="2"/>
  <c r="X54" i="2"/>
  <c r="X55" i="2"/>
  <c r="X56" i="2"/>
  <c r="K57" i="2"/>
  <c r="V52" i="2" s="1"/>
  <c r="Y52" i="2" s="1"/>
  <c r="X48" i="2"/>
  <c r="X47" i="2"/>
  <c r="X46" i="2"/>
  <c r="X45" i="2"/>
  <c r="X44" i="2"/>
  <c r="X43" i="2"/>
  <c r="X42" i="2"/>
  <c r="X41" i="2"/>
  <c r="X40" i="2"/>
  <c r="X39" i="2"/>
  <c r="X38" i="2"/>
  <c r="X37" i="2"/>
  <c r="X36" i="2"/>
  <c r="X35" i="2"/>
  <c r="X34" i="2"/>
  <c r="X33" i="2"/>
  <c r="X32" i="2"/>
  <c r="X31" i="2"/>
  <c r="K49" i="2"/>
  <c r="V48" i="2" s="1"/>
  <c r="Y48" i="2" s="1"/>
  <c r="X27" i="2"/>
  <c r="X26" i="2"/>
  <c r="X25" i="2"/>
  <c r="K28" i="2"/>
  <c r="X28" i="2" s="1"/>
  <c r="X22" i="2"/>
  <c r="V10" i="2"/>
  <c r="Y10" i="2" s="1"/>
  <c r="V11" i="2"/>
  <c r="Y11" i="2" s="1"/>
  <c r="V12" i="2"/>
  <c r="Y12" i="2" s="1"/>
  <c r="V13" i="2"/>
  <c r="V14" i="2"/>
  <c r="V15" i="2"/>
  <c r="Y15" i="2" s="1"/>
  <c r="V16" i="2"/>
  <c r="Y16" i="2" s="1"/>
  <c r="V17" i="2"/>
  <c r="Y17" i="2" s="1"/>
  <c r="V9" i="2"/>
  <c r="Y9" i="2" s="1"/>
  <c r="X17" i="2"/>
  <c r="X16" i="2"/>
  <c r="X15" i="2"/>
  <c r="Y14" i="2"/>
  <c r="X14" i="2"/>
  <c r="Y13" i="2"/>
  <c r="X13" i="2"/>
  <c r="X12" i="2"/>
  <c r="X11" i="2"/>
  <c r="X10" i="2"/>
  <c r="X9" i="2"/>
  <c r="K18" i="2"/>
  <c r="V18" i="2" s="1"/>
  <c r="Y18" i="2" s="1"/>
  <c r="Y6" i="2"/>
  <c r="X5" i="2"/>
  <c r="X4" i="2"/>
  <c r="K6" i="2"/>
  <c r="X6" i="2" s="1"/>
  <c r="V258" i="1" l="1"/>
  <c r="V252" i="1"/>
  <c r="V254" i="1"/>
  <c r="V256" i="1"/>
  <c r="V248" i="1"/>
  <c r="V238" i="1"/>
  <c r="V250" i="1"/>
  <c r="V234" i="1"/>
  <c r="V237" i="1"/>
  <c r="V233" i="1"/>
  <c r="V259" i="1"/>
  <c r="V257" i="1"/>
  <c r="V255" i="1"/>
  <c r="V253" i="1"/>
  <c r="V251" i="1"/>
  <c r="V236" i="1"/>
  <c r="V232" i="1"/>
  <c r="V235" i="1"/>
  <c r="V258" i="2"/>
  <c r="Y258" i="2" s="1"/>
  <c r="V254" i="2"/>
  <c r="Y254" i="2" s="1"/>
  <c r="V250" i="2"/>
  <c r="Y250" i="2" s="1"/>
  <c r="V266" i="2"/>
  <c r="Y266" i="2" s="1"/>
  <c r="V271" i="2"/>
  <c r="Y271" i="2" s="1"/>
  <c r="X272" i="2"/>
  <c r="V277" i="2"/>
  <c r="Y277" i="2" s="1"/>
  <c r="V337" i="2"/>
  <c r="Y337" i="2" s="1"/>
  <c r="X338" i="2"/>
  <c r="V270" i="2"/>
  <c r="Y270" i="2" s="1"/>
  <c r="V276" i="2"/>
  <c r="Y276" i="2" s="1"/>
  <c r="V336" i="2"/>
  <c r="Y336" i="2" s="1"/>
  <c r="V335" i="2"/>
  <c r="Y335" i="2" s="1"/>
  <c r="X277" i="2"/>
  <c r="V259" i="2"/>
  <c r="Y259" i="2" s="1"/>
  <c r="V255" i="2"/>
  <c r="Y255" i="2" s="1"/>
  <c r="V264" i="2"/>
  <c r="Y264" i="2" s="1"/>
  <c r="Y234" i="2"/>
  <c r="V114" i="2"/>
  <c r="Y114" i="2" s="1"/>
  <c r="V129" i="2"/>
  <c r="Y129" i="2" s="1"/>
  <c r="M232" i="2"/>
  <c r="M233" i="2"/>
  <c r="R236" i="2"/>
  <c r="N236" i="2"/>
  <c r="R235" i="2"/>
  <c r="N235" i="2"/>
  <c r="R234" i="2"/>
  <c r="N234" i="2"/>
  <c r="R233" i="2"/>
  <c r="N233" i="2"/>
  <c r="V233" i="2"/>
  <c r="M236" i="2"/>
  <c r="U236" i="2"/>
  <c r="Q236" i="2"/>
  <c r="U235" i="2"/>
  <c r="Q235" i="2"/>
  <c r="U234" i="2"/>
  <c r="Q234" i="2"/>
  <c r="U233" i="2"/>
  <c r="Q233" i="2"/>
  <c r="V236" i="2"/>
  <c r="Y236" i="2" s="1"/>
  <c r="V232" i="2"/>
  <c r="X238" i="2"/>
  <c r="V245" i="2"/>
  <c r="Y245" i="2" s="1"/>
  <c r="M235" i="2"/>
  <c r="T236" i="2"/>
  <c r="P236" i="2"/>
  <c r="T235" i="2"/>
  <c r="P235" i="2"/>
  <c r="T234" i="2"/>
  <c r="P234" i="2"/>
  <c r="T233" i="2"/>
  <c r="P233" i="2"/>
  <c r="V235" i="2"/>
  <c r="V244" i="2"/>
  <c r="Y244" i="2" s="1"/>
  <c r="X245" i="2"/>
  <c r="S236" i="2"/>
  <c r="O236" i="2"/>
  <c r="S235" i="2"/>
  <c r="O235" i="2"/>
  <c r="S234" i="2"/>
  <c r="O234" i="2"/>
  <c r="S233" i="2"/>
  <c r="O233" i="2"/>
  <c r="V162" i="2"/>
  <c r="Y162" i="2" s="1"/>
  <c r="V180" i="2"/>
  <c r="Y180" i="2" s="1"/>
  <c r="X181" i="2"/>
  <c r="V158" i="2"/>
  <c r="Y158" i="2" s="1"/>
  <c r="V154" i="2"/>
  <c r="Y154" i="2" s="1"/>
  <c r="V161" i="2"/>
  <c r="Y161" i="2" s="1"/>
  <c r="V157" i="2"/>
  <c r="Y157" i="2" s="1"/>
  <c r="V153" i="2"/>
  <c r="Y153" i="2" s="1"/>
  <c r="V179" i="2"/>
  <c r="Y179" i="2" s="1"/>
  <c r="V56" i="2"/>
  <c r="Y56" i="2" s="1"/>
  <c r="V91" i="2"/>
  <c r="Y91" i="2" s="1"/>
  <c r="V94" i="2"/>
  <c r="Y94" i="2" s="1"/>
  <c r="V151" i="2"/>
  <c r="Y151" i="2" s="1"/>
  <c r="V160" i="2"/>
  <c r="Y160" i="2" s="1"/>
  <c r="V156" i="2"/>
  <c r="Y156" i="2" s="1"/>
  <c r="V152" i="2"/>
  <c r="Y152" i="2" s="1"/>
  <c r="V178" i="2"/>
  <c r="Y178" i="2" s="1"/>
  <c r="X57" i="2"/>
  <c r="V83" i="2"/>
  <c r="Y83" i="2" s="1"/>
  <c r="V110" i="2"/>
  <c r="Y110" i="2" s="1"/>
  <c r="V163" i="2"/>
  <c r="Y163" i="2" s="1"/>
  <c r="V159" i="2"/>
  <c r="Y159" i="2" s="1"/>
  <c r="V155" i="2"/>
  <c r="Y155" i="2" s="1"/>
  <c r="V66" i="2"/>
  <c r="Y66" i="2" s="1"/>
  <c r="V79" i="2"/>
  <c r="Y79" i="2" s="1"/>
  <c r="V107" i="2"/>
  <c r="Y107" i="2" s="1"/>
  <c r="V121" i="2"/>
  <c r="Y121" i="2" s="1"/>
  <c r="V126" i="2"/>
  <c r="Y126" i="2" s="1"/>
  <c r="X138" i="2"/>
  <c r="V61" i="2"/>
  <c r="Y61" i="2" s="1"/>
  <c r="X18" i="2"/>
  <c r="V26" i="2"/>
  <c r="Y26" i="2" s="1"/>
  <c r="V60" i="2"/>
  <c r="Y60" i="2" s="1"/>
  <c r="V87" i="2"/>
  <c r="Y87" i="2" s="1"/>
  <c r="V109" i="2"/>
  <c r="Y109" i="2" s="1"/>
  <c r="V117" i="2"/>
  <c r="Y117" i="2" s="1"/>
  <c r="V128" i="2"/>
  <c r="Y128" i="2" s="1"/>
  <c r="V70" i="2"/>
  <c r="Y70" i="2" s="1"/>
  <c r="X74" i="2"/>
  <c r="X110" i="2"/>
  <c r="X129" i="2"/>
  <c r="V41" i="2"/>
  <c r="Y41" i="2" s="1"/>
  <c r="V71" i="2"/>
  <c r="Y71" i="2" s="1"/>
  <c r="V67" i="2"/>
  <c r="Y67" i="2" s="1"/>
  <c r="V62" i="2"/>
  <c r="Y62" i="2" s="1"/>
  <c r="V77" i="2"/>
  <c r="Y77" i="2" s="1"/>
  <c r="V88" i="2"/>
  <c r="Y88" i="2" s="1"/>
  <c r="V84" i="2"/>
  <c r="Y84" i="2" s="1"/>
  <c r="V80" i="2"/>
  <c r="Y80" i="2" s="1"/>
  <c r="V95" i="2"/>
  <c r="Y95" i="2" s="1"/>
  <c r="V102" i="2"/>
  <c r="Y102" i="2" s="1"/>
  <c r="X103" i="2"/>
  <c r="X123" i="2"/>
  <c r="X146" i="2"/>
  <c r="V33" i="2"/>
  <c r="Y33" i="2" s="1"/>
  <c r="V49" i="2"/>
  <c r="Y49" i="2" s="1"/>
  <c r="V57" i="2"/>
  <c r="Y57" i="2" s="1"/>
  <c r="V53" i="2"/>
  <c r="Y53" i="2" s="1"/>
  <c r="V73" i="2"/>
  <c r="Y73" i="2" s="1"/>
  <c r="V69" i="2"/>
  <c r="Y69" i="2" s="1"/>
  <c r="V64" i="2"/>
  <c r="Y64" i="2" s="1"/>
  <c r="V74" i="2"/>
  <c r="Y74" i="2" s="1"/>
  <c r="V90" i="2"/>
  <c r="Y90" i="2" s="1"/>
  <c r="V86" i="2"/>
  <c r="Y86" i="2" s="1"/>
  <c r="V82" i="2"/>
  <c r="Y82" i="2" s="1"/>
  <c r="V78" i="2"/>
  <c r="Y78" i="2" s="1"/>
  <c r="X91" i="2"/>
  <c r="V97" i="2"/>
  <c r="Y97" i="2" s="1"/>
  <c r="V100" i="2"/>
  <c r="Y100" i="2" s="1"/>
  <c r="V116" i="2"/>
  <c r="Y116" i="2" s="1"/>
  <c r="X117" i="2"/>
  <c r="V123" i="2"/>
  <c r="Y123" i="2" s="1"/>
  <c r="V45" i="2"/>
  <c r="Y45" i="2" s="1"/>
  <c r="V101" i="2"/>
  <c r="Y101" i="2" s="1"/>
  <c r="V37" i="2"/>
  <c r="Y37" i="2" s="1"/>
  <c r="V55" i="2"/>
  <c r="Y55" i="2" s="1"/>
  <c r="V72" i="2"/>
  <c r="Y72" i="2" s="1"/>
  <c r="V68" i="2"/>
  <c r="Y68" i="2" s="1"/>
  <c r="V89" i="2"/>
  <c r="Y89" i="2" s="1"/>
  <c r="V85" i="2"/>
  <c r="Y85" i="2" s="1"/>
  <c r="V96" i="2"/>
  <c r="Y96" i="2" s="1"/>
  <c r="V38" i="2"/>
  <c r="Y38" i="2" s="1"/>
  <c r="V46" i="2"/>
  <c r="Y46" i="2" s="1"/>
  <c r="X49" i="2"/>
  <c r="V28" i="2"/>
  <c r="Y28" i="2" s="1"/>
  <c r="V31" i="2"/>
  <c r="Y31" i="2" s="1"/>
  <c r="V35" i="2"/>
  <c r="Y35" i="2" s="1"/>
  <c r="V39" i="2"/>
  <c r="Y39" i="2" s="1"/>
  <c r="V43" i="2"/>
  <c r="Y43" i="2" s="1"/>
  <c r="V47" i="2"/>
  <c r="Y47" i="2" s="1"/>
  <c r="V54" i="2"/>
  <c r="Y54" i="2" s="1"/>
  <c r="V25" i="2"/>
  <c r="Y25" i="2" s="1"/>
  <c r="V34" i="2"/>
  <c r="Y34" i="2" s="1"/>
  <c r="V42" i="2"/>
  <c r="Y42" i="2" s="1"/>
  <c r="V27" i="2"/>
  <c r="Y27" i="2" s="1"/>
  <c r="V32" i="2"/>
  <c r="Y32" i="2" s="1"/>
  <c r="V36" i="2"/>
  <c r="Y36" i="2" s="1"/>
  <c r="V40" i="2"/>
  <c r="Y40" i="2" s="1"/>
  <c r="V44" i="2"/>
  <c r="Y44" i="2" s="1"/>
  <c r="V5" i="2"/>
  <c r="Y5" i="2" s="1"/>
  <c r="V4" i="2"/>
  <c r="Y4" i="2" s="1"/>
  <c r="U379" i="1"/>
  <c r="M374" i="1"/>
  <c r="N374" i="1"/>
  <c r="O374" i="1"/>
  <c r="P374" i="1"/>
  <c r="Q374" i="1"/>
  <c r="R374" i="1"/>
  <c r="S374" i="1"/>
  <c r="T374" i="1"/>
  <c r="U374" i="1"/>
  <c r="U364" i="1"/>
  <c r="U365" i="1"/>
  <c r="U366" i="1"/>
  <c r="U367" i="1"/>
  <c r="U368" i="1"/>
  <c r="U369" i="1"/>
  <c r="U370" i="1"/>
  <c r="U371" i="1"/>
  <c r="U372" i="1"/>
  <c r="U373" i="1"/>
  <c r="U340" i="1"/>
  <c r="U341" i="1"/>
  <c r="U342" i="1"/>
  <c r="U343" i="1"/>
  <c r="U344" i="1"/>
  <c r="U345" i="1"/>
  <c r="U346" i="1"/>
  <c r="U347" i="1"/>
  <c r="U348" i="1"/>
  <c r="U349" i="1"/>
  <c r="U350" i="1"/>
  <c r="U351" i="1"/>
  <c r="U352" i="1"/>
  <c r="U353" i="1"/>
  <c r="U354" i="1"/>
  <c r="U355" i="1"/>
  <c r="U356" i="1"/>
  <c r="U357" i="1"/>
  <c r="U358" i="1"/>
  <c r="U359" i="1"/>
  <c r="U334" i="1"/>
  <c r="U335" i="1"/>
  <c r="U336" i="1"/>
  <c r="U329" i="1"/>
  <c r="U330" i="1"/>
  <c r="U295" i="1"/>
  <c r="U296" i="1"/>
  <c r="U297" i="1"/>
  <c r="U298" i="1"/>
  <c r="U299" i="1"/>
  <c r="U300" i="1"/>
  <c r="U301" i="1"/>
  <c r="U302" i="1"/>
  <c r="U303" i="1"/>
  <c r="U304" i="1"/>
  <c r="U305" i="1"/>
  <c r="U306" i="1"/>
  <c r="U307" i="1"/>
  <c r="U308" i="1"/>
  <c r="U309" i="1"/>
  <c r="U310" i="1"/>
  <c r="U311" i="1"/>
  <c r="U312" i="1"/>
  <c r="U313" i="1"/>
  <c r="U314" i="1"/>
  <c r="U315" i="1"/>
  <c r="U316" i="1"/>
  <c r="U317" i="1"/>
  <c r="U318" i="1"/>
  <c r="U319" i="1"/>
  <c r="U320" i="1"/>
  <c r="U321" i="1"/>
  <c r="U322" i="1"/>
  <c r="U323" i="1"/>
  <c r="U324" i="1"/>
  <c r="U325" i="1"/>
  <c r="U279" i="1"/>
  <c r="U280" i="1"/>
  <c r="U281" i="1"/>
  <c r="U282" i="1"/>
  <c r="U283" i="1"/>
  <c r="U284" i="1"/>
  <c r="U285" i="1"/>
  <c r="U286" i="1"/>
  <c r="U287" i="1"/>
  <c r="U288" i="1"/>
  <c r="U289" i="1"/>
  <c r="U290" i="1"/>
  <c r="U274" i="1"/>
  <c r="U275" i="1"/>
  <c r="U268" i="1"/>
  <c r="U269" i="1"/>
  <c r="U270" i="1"/>
  <c r="U262" i="1"/>
  <c r="U263" i="1"/>
  <c r="U264" i="1"/>
  <c r="U242" i="1"/>
  <c r="U243" i="1"/>
  <c r="U244" i="1"/>
  <c r="U232" i="1"/>
  <c r="U233" i="1"/>
  <c r="U234" i="1"/>
  <c r="U235" i="1"/>
  <c r="U236" i="1"/>
  <c r="U237" i="1"/>
  <c r="U198" i="1"/>
  <c r="U199" i="1"/>
  <c r="U200" i="1"/>
  <c r="U201" i="1"/>
  <c r="U202" i="1"/>
  <c r="U203" i="1"/>
  <c r="U204" i="1"/>
  <c r="U205" i="1"/>
  <c r="U206" i="1"/>
  <c r="U207" i="1"/>
  <c r="U208" i="1"/>
  <c r="U209" i="1"/>
  <c r="U210" i="1"/>
  <c r="U211" i="1"/>
  <c r="U212" i="1"/>
  <c r="U213" i="1"/>
  <c r="U214" i="1"/>
  <c r="U215" i="1"/>
  <c r="U216" i="1"/>
  <c r="U217" i="1"/>
  <c r="U218" i="1"/>
  <c r="U219" i="1"/>
  <c r="U220" i="1"/>
  <c r="U221" i="1"/>
  <c r="U222" i="1"/>
  <c r="U223" i="1"/>
  <c r="U224" i="1"/>
  <c r="U225" i="1"/>
  <c r="U226" i="1"/>
  <c r="U227" i="1"/>
  <c r="U228" i="1"/>
  <c r="U184" i="1"/>
  <c r="U185" i="1"/>
  <c r="U186" i="1"/>
  <c r="U187" i="1"/>
  <c r="U188" i="1"/>
  <c r="U189" i="1"/>
  <c r="U190" i="1"/>
  <c r="U191" i="1"/>
  <c r="U192" i="1"/>
  <c r="U193" i="1"/>
  <c r="U194" i="1"/>
  <c r="U178" i="1"/>
  <c r="U179" i="1"/>
  <c r="U180" i="1"/>
  <c r="U166" i="1"/>
  <c r="U167" i="1"/>
  <c r="U168" i="1"/>
  <c r="U169" i="1"/>
  <c r="U170" i="1"/>
  <c r="U171" i="1"/>
  <c r="U172" i="1"/>
  <c r="U173" i="1"/>
  <c r="U174" i="1"/>
  <c r="U151" i="1"/>
  <c r="U152" i="1"/>
  <c r="U153" i="1"/>
  <c r="U154" i="1"/>
  <c r="U155" i="1"/>
  <c r="U156" i="1"/>
  <c r="U157" i="1"/>
  <c r="U158" i="1"/>
  <c r="U159" i="1"/>
  <c r="U160" i="1"/>
  <c r="U161" i="1"/>
  <c r="U162" i="1"/>
  <c r="U143" i="1"/>
  <c r="U144" i="1"/>
  <c r="U145" i="1"/>
  <c r="U146" i="1"/>
  <c r="U147" i="1"/>
  <c r="U126" i="1"/>
  <c r="U127" i="1"/>
  <c r="U128" i="1"/>
  <c r="V6" i="1" l="1"/>
  <c r="Y233" i="2"/>
  <c r="Y235" i="2"/>
  <c r="Y232" i="2"/>
  <c r="U120" i="1"/>
  <c r="U121" i="1"/>
  <c r="S390" i="1" l="1"/>
  <c r="S389" i="1"/>
  <c r="S388" i="1"/>
  <c r="S387" i="1"/>
  <c r="S386" i="1"/>
  <c r="S385" i="1"/>
  <c r="S384" i="1"/>
  <c r="S383" i="1"/>
  <c r="S382" i="1"/>
  <c r="S381" i="1"/>
  <c r="S380" i="1"/>
  <c r="S379" i="1"/>
  <c r="S373" i="1"/>
  <c r="S372" i="1"/>
  <c r="S371" i="1"/>
  <c r="S370" i="1"/>
  <c r="S369" i="1"/>
  <c r="S368" i="1"/>
  <c r="S367" i="1"/>
  <c r="S366" i="1"/>
  <c r="S365" i="1"/>
  <c r="S364" i="1"/>
  <c r="S359" i="1"/>
  <c r="S358" i="1"/>
  <c r="S357" i="1"/>
  <c r="S356" i="1"/>
  <c r="S355" i="1"/>
  <c r="S354" i="1"/>
  <c r="S353" i="1"/>
  <c r="S352" i="1"/>
  <c r="S351" i="1"/>
  <c r="S350" i="1"/>
  <c r="S349" i="1"/>
  <c r="S348" i="1"/>
  <c r="S347" i="1"/>
  <c r="S346" i="1"/>
  <c r="S345" i="1"/>
  <c r="S344" i="1"/>
  <c r="S343" i="1"/>
  <c r="S342" i="1"/>
  <c r="S341" i="1"/>
  <c r="S340" i="1"/>
  <c r="S336" i="1"/>
  <c r="S335" i="1"/>
  <c r="S334" i="1"/>
  <c r="S330" i="1"/>
  <c r="S329" i="1"/>
  <c r="S325" i="1"/>
  <c r="S324" i="1"/>
  <c r="S323" i="1"/>
  <c r="S322" i="1"/>
  <c r="S321" i="1"/>
  <c r="S320" i="1"/>
  <c r="S319" i="1"/>
  <c r="S318" i="1"/>
  <c r="S317" i="1"/>
  <c r="S316" i="1"/>
  <c r="S315" i="1"/>
  <c r="S314" i="1"/>
  <c r="S313" i="1"/>
  <c r="S312" i="1"/>
  <c r="S311" i="1"/>
  <c r="S310" i="1"/>
  <c r="S309" i="1"/>
  <c r="S308" i="1"/>
  <c r="S307" i="1"/>
  <c r="S306" i="1"/>
  <c r="S305" i="1"/>
  <c r="S304" i="1"/>
  <c r="S303" i="1"/>
  <c r="S302" i="1"/>
  <c r="S301" i="1"/>
  <c r="S300" i="1"/>
  <c r="S299" i="1"/>
  <c r="S298" i="1"/>
  <c r="S297" i="1"/>
  <c r="S296" i="1"/>
  <c r="S295" i="1"/>
  <c r="S290" i="1"/>
  <c r="S289" i="1"/>
  <c r="S288" i="1"/>
  <c r="S287" i="1"/>
  <c r="S286" i="1"/>
  <c r="S285" i="1"/>
  <c r="S284" i="1"/>
  <c r="S283" i="1"/>
  <c r="S282" i="1"/>
  <c r="S281" i="1"/>
  <c r="S280" i="1"/>
  <c r="S279" i="1"/>
  <c r="S275" i="1"/>
  <c r="S274" i="1"/>
  <c r="S270" i="1"/>
  <c r="S269" i="1"/>
  <c r="S268" i="1"/>
  <c r="S264" i="1"/>
  <c r="S263" i="1"/>
  <c r="S262" i="1"/>
  <c r="S258" i="1"/>
  <c r="S257" i="1"/>
  <c r="S256" i="1"/>
  <c r="S255" i="1"/>
  <c r="S254" i="1"/>
  <c r="S253" i="1"/>
  <c r="S252" i="1"/>
  <c r="S251" i="1"/>
  <c r="S250" i="1"/>
  <c r="S249" i="1"/>
  <c r="S248" i="1"/>
  <c r="S244" i="1"/>
  <c r="S243" i="1"/>
  <c r="S242" i="1"/>
  <c r="S237" i="1"/>
  <c r="S236" i="1"/>
  <c r="S235" i="1"/>
  <c r="S234" i="1"/>
  <c r="S233" i="1"/>
  <c r="S232" i="1"/>
  <c r="S228" i="1"/>
  <c r="S227" i="1"/>
  <c r="S226" i="1"/>
  <c r="S225" i="1"/>
  <c r="S224" i="1"/>
  <c r="S223" i="1"/>
  <c r="S222" i="1"/>
  <c r="S221" i="1"/>
  <c r="S220" i="1"/>
  <c r="S219" i="1"/>
  <c r="S218" i="1"/>
  <c r="S217" i="1"/>
  <c r="S216" i="1"/>
  <c r="S215" i="1"/>
  <c r="S214" i="1"/>
  <c r="S213" i="1"/>
  <c r="S212" i="1"/>
  <c r="S211" i="1"/>
  <c r="S210" i="1"/>
  <c r="S209" i="1"/>
  <c r="S208" i="1"/>
  <c r="S207" i="1"/>
  <c r="S206" i="1"/>
  <c r="S205" i="1"/>
  <c r="S204" i="1"/>
  <c r="S203" i="1"/>
  <c r="S202" i="1"/>
  <c r="S201" i="1"/>
  <c r="S200" i="1"/>
  <c r="S199" i="1"/>
  <c r="S198" i="1"/>
  <c r="S194" i="1"/>
  <c r="S193" i="1"/>
  <c r="S192" i="1"/>
  <c r="S191" i="1"/>
  <c r="S190" i="1"/>
  <c r="S189" i="1"/>
  <c r="S188" i="1"/>
  <c r="S187" i="1"/>
  <c r="S186" i="1"/>
  <c r="S185" i="1"/>
  <c r="S184" i="1"/>
  <c r="S180" i="1"/>
  <c r="S179" i="1"/>
  <c r="S178" i="1"/>
  <c r="S174" i="1"/>
  <c r="S173" i="1"/>
  <c r="S172" i="1"/>
  <c r="S171" i="1"/>
  <c r="S170" i="1"/>
  <c r="S169" i="1"/>
  <c r="S168" i="1"/>
  <c r="S167" i="1"/>
  <c r="S166" i="1"/>
  <c r="S162" i="1"/>
  <c r="S161" i="1"/>
  <c r="S160" i="1"/>
  <c r="S159" i="1"/>
  <c r="S158" i="1"/>
  <c r="S157" i="1"/>
  <c r="S156" i="1"/>
  <c r="S155" i="1"/>
  <c r="S154" i="1"/>
  <c r="S153" i="1"/>
  <c r="S152" i="1"/>
  <c r="S151" i="1"/>
  <c r="S147" i="1"/>
  <c r="S146" i="1"/>
  <c r="S145" i="1"/>
  <c r="S144" i="1"/>
  <c r="S143" i="1"/>
  <c r="S139" i="1"/>
  <c r="S138" i="1"/>
  <c r="S137" i="1"/>
  <c r="S136" i="1"/>
  <c r="S135" i="1"/>
  <c r="S134" i="1"/>
  <c r="S133" i="1"/>
  <c r="S132" i="1"/>
  <c r="S128" i="1"/>
  <c r="S127" i="1"/>
  <c r="S126" i="1"/>
  <c r="S121" i="1"/>
  <c r="S120" i="1"/>
  <c r="R390" i="1" l="1"/>
  <c r="R389" i="1"/>
  <c r="R388" i="1"/>
  <c r="R387" i="1"/>
  <c r="R386" i="1"/>
  <c r="R385" i="1"/>
  <c r="R384" i="1"/>
  <c r="R383" i="1"/>
  <c r="R382" i="1"/>
  <c r="R381" i="1"/>
  <c r="R380" i="1"/>
  <c r="R379" i="1"/>
  <c r="R373" i="1"/>
  <c r="R372" i="1"/>
  <c r="R371" i="1"/>
  <c r="R370" i="1"/>
  <c r="R369" i="1"/>
  <c r="R368" i="1"/>
  <c r="R367" i="1"/>
  <c r="R366" i="1"/>
  <c r="R365" i="1"/>
  <c r="R364" i="1"/>
  <c r="R359" i="1"/>
  <c r="R358" i="1"/>
  <c r="R357" i="1"/>
  <c r="R356" i="1"/>
  <c r="R355" i="1"/>
  <c r="R354" i="1"/>
  <c r="R353" i="1"/>
  <c r="R352" i="1"/>
  <c r="R351" i="1"/>
  <c r="R350" i="1"/>
  <c r="R349" i="1"/>
  <c r="R348" i="1"/>
  <c r="R347" i="1"/>
  <c r="R346" i="1"/>
  <c r="R345" i="1"/>
  <c r="R344" i="1"/>
  <c r="R343" i="1"/>
  <c r="R342" i="1"/>
  <c r="R341" i="1"/>
  <c r="R340" i="1"/>
  <c r="R336" i="1"/>
  <c r="R335" i="1"/>
  <c r="R334" i="1"/>
  <c r="R330" i="1"/>
  <c r="R329" i="1"/>
  <c r="R325" i="1"/>
  <c r="R324" i="1"/>
  <c r="R323" i="1"/>
  <c r="R322" i="1"/>
  <c r="R321" i="1"/>
  <c r="R320" i="1"/>
  <c r="R319" i="1"/>
  <c r="R318" i="1"/>
  <c r="R317" i="1"/>
  <c r="R316" i="1"/>
  <c r="R315" i="1"/>
  <c r="R314" i="1"/>
  <c r="R313" i="1"/>
  <c r="R312" i="1"/>
  <c r="R311" i="1"/>
  <c r="R310" i="1"/>
  <c r="R309" i="1"/>
  <c r="R308" i="1"/>
  <c r="R307" i="1"/>
  <c r="R306" i="1"/>
  <c r="R305" i="1"/>
  <c r="R304" i="1"/>
  <c r="R303" i="1"/>
  <c r="R302" i="1"/>
  <c r="R301" i="1"/>
  <c r="R300" i="1"/>
  <c r="R299" i="1"/>
  <c r="R298" i="1"/>
  <c r="R297" i="1"/>
  <c r="R296" i="1"/>
  <c r="R295" i="1"/>
  <c r="R290" i="1"/>
  <c r="R289" i="1"/>
  <c r="R288" i="1"/>
  <c r="R287" i="1"/>
  <c r="R286" i="1"/>
  <c r="R285" i="1"/>
  <c r="R284" i="1"/>
  <c r="R283" i="1"/>
  <c r="R282" i="1"/>
  <c r="R281" i="1"/>
  <c r="R280" i="1"/>
  <c r="R279" i="1"/>
  <c r="R275" i="1"/>
  <c r="R274" i="1"/>
  <c r="R270" i="1"/>
  <c r="R269" i="1"/>
  <c r="R268" i="1"/>
  <c r="R264" i="1"/>
  <c r="R263" i="1"/>
  <c r="R262" i="1"/>
  <c r="R258" i="1"/>
  <c r="R257" i="1"/>
  <c r="R256" i="1"/>
  <c r="R255" i="1"/>
  <c r="R254" i="1"/>
  <c r="R253" i="1"/>
  <c r="R252" i="1"/>
  <c r="R251" i="1"/>
  <c r="R250" i="1"/>
  <c r="R249" i="1"/>
  <c r="R248" i="1"/>
  <c r="R244" i="1"/>
  <c r="R243" i="1"/>
  <c r="R242" i="1"/>
  <c r="R237" i="1"/>
  <c r="R236" i="1"/>
  <c r="R235" i="1"/>
  <c r="R234" i="1"/>
  <c r="R233" i="1"/>
  <c r="R232" i="1"/>
  <c r="R228" i="1"/>
  <c r="R227" i="1"/>
  <c r="R226" i="1"/>
  <c r="R225" i="1"/>
  <c r="R224" i="1"/>
  <c r="R223" i="1"/>
  <c r="R222" i="1"/>
  <c r="R221" i="1"/>
  <c r="R220" i="1"/>
  <c r="R219" i="1"/>
  <c r="R218" i="1"/>
  <c r="R217" i="1"/>
  <c r="R216" i="1"/>
  <c r="R215" i="1"/>
  <c r="R214" i="1"/>
  <c r="R213" i="1"/>
  <c r="R212" i="1"/>
  <c r="R211" i="1"/>
  <c r="R210" i="1"/>
  <c r="R209" i="1"/>
  <c r="R208" i="1"/>
  <c r="R207" i="1"/>
  <c r="R206" i="1"/>
  <c r="R205" i="1"/>
  <c r="R204" i="1"/>
  <c r="R203" i="1"/>
  <c r="R202" i="1"/>
  <c r="R201" i="1"/>
  <c r="R200" i="1"/>
  <c r="R199" i="1"/>
  <c r="R198" i="1"/>
  <c r="R194" i="1"/>
  <c r="R193" i="1"/>
  <c r="R192" i="1"/>
  <c r="R191" i="1"/>
  <c r="R190" i="1"/>
  <c r="R189" i="1"/>
  <c r="R188" i="1"/>
  <c r="R187" i="1"/>
  <c r="R186" i="1"/>
  <c r="R185" i="1"/>
  <c r="R184" i="1"/>
  <c r="R180" i="1"/>
  <c r="R179" i="1"/>
  <c r="R178" i="1"/>
  <c r="R174" i="1"/>
  <c r="R173" i="1"/>
  <c r="R172" i="1"/>
  <c r="R171" i="1"/>
  <c r="R170" i="1"/>
  <c r="R169" i="1"/>
  <c r="R168" i="1"/>
  <c r="R167" i="1"/>
  <c r="R166" i="1"/>
  <c r="R162" i="1"/>
  <c r="R161" i="1"/>
  <c r="R160" i="1"/>
  <c r="R159" i="1"/>
  <c r="R158" i="1"/>
  <c r="R157" i="1"/>
  <c r="R156" i="1"/>
  <c r="R155" i="1"/>
  <c r="R154" i="1"/>
  <c r="R153" i="1"/>
  <c r="R152" i="1"/>
  <c r="R151" i="1"/>
  <c r="R147" i="1"/>
  <c r="R146" i="1"/>
  <c r="R145" i="1"/>
  <c r="R144" i="1"/>
  <c r="R143" i="1"/>
  <c r="R139" i="1"/>
  <c r="R138" i="1"/>
  <c r="R137" i="1"/>
  <c r="R136" i="1"/>
  <c r="R135" i="1"/>
  <c r="R134" i="1"/>
  <c r="R133" i="1"/>
  <c r="R132" i="1"/>
  <c r="R128" i="1"/>
  <c r="R127" i="1"/>
  <c r="R126" i="1"/>
  <c r="R121" i="1"/>
  <c r="R120" i="1"/>
  <c r="T390" i="1" l="1"/>
  <c r="Q390" i="1"/>
  <c r="P390" i="1"/>
  <c r="O390" i="1"/>
  <c r="N390" i="1"/>
  <c r="M390" i="1"/>
  <c r="T389" i="1"/>
  <c r="Q389" i="1"/>
  <c r="P389" i="1"/>
  <c r="O389" i="1"/>
  <c r="N389" i="1"/>
  <c r="M389" i="1"/>
  <c r="T388" i="1"/>
  <c r="Q388" i="1"/>
  <c r="P388" i="1"/>
  <c r="O388" i="1"/>
  <c r="N388" i="1"/>
  <c r="M388" i="1"/>
  <c r="T387" i="1"/>
  <c r="Q387" i="1"/>
  <c r="P387" i="1"/>
  <c r="O387" i="1"/>
  <c r="N387" i="1"/>
  <c r="M387" i="1"/>
  <c r="T386" i="1"/>
  <c r="Q386" i="1"/>
  <c r="P386" i="1"/>
  <c r="O386" i="1"/>
  <c r="N386" i="1"/>
  <c r="M386" i="1"/>
  <c r="T385" i="1"/>
  <c r="Q385" i="1"/>
  <c r="P385" i="1"/>
  <c r="O385" i="1"/>
  <c r="N385" i="1"/>
  <c r="M385" i="1"/>
  <c r="T384" i="1"/>
  <c r="Q384" i="1"/>
  <c r="P384" i="1"/>
  <c r="O384" i="1"/>
  <c r="N384" i="1"/>
  <c r="M384" i="1"/>
  <c r="T383" i="1"/>
  <c r="Q383" i="1"/>
  <c r="P383" i="1"/>
  <c r="O383" i="1"/>
  <c r="N383" i="1"/>
  <c r="M383" i="1"/>
  <c r="T382" i="1"/>
  <c r="Q382" i="1"/>
  <c r="P382" i="1"/>
  <c r="O382" i="1"/>
  <c r="N382" i="1"/>
  <c r="M382" i="1"/>
  <c r="T381" i="1"/>
  <c r="Q381" i="1"/>
  <c r="P381" i="1"/>
  <c r="O381" i="1"/>
  <c r="N381" i="1"/>
  <c r="M381" i="1"/>
  <c r="T380" i="1"/>
  <c r="Q380" i="1"/>
  <c r="P380" i="1"/>
  <c r="O380" i="1"/>
  <c r="N380" i="1"/>
  <c r="M380" i="1"/>
  <c r="T379" i="1"/>
  <c r="Q379" i="1"/>
  <c r="P379" i="1"/>
  <c r="O379" i="1"/>
  <c r="N379" i="1"/>
  <c r="M379" i="1"/>
  <c r="T373" i="1"/>
  <c r="Q373" i="1"/>
  <c r="P373" i="1"/>
  <c r="O373" i="1"/>
  <c r="N373" i="1"/>
  <c r="M373" i="1"/>
  <c r="T372" i="1"/>
  <c r="Q372" i="1"/>
  <c r="P372" i="1"/>
  <c r="O372" i="1"/>
  <c r="N372" i="1"/>
  <c r="M372" i="1"/>
  <c r="T371" i="1"/>
  <c r="Q371" i="1"/>
  <c r="P371" i="1"/>
  <c r="O371" i="1"/>
  <c r="N371" i="1"/>
  <c r="M371" i="1"/>
  <c r="T370" i="1"/>
  <c r="Q370" i="1"/>
  <c r="P370" i="1"/>
  <c r="O370" i="1"/>
  <c r="N370" i="1"/>
  <c r="M370" i="1"/>
  <c r="T369" i="1"/>
  <c r="Q369" i="1"/>
  <c r="P369" i="1"/>
  <c r="O369" i="1"/>
  <c r="N369" i="1"/>
  <c r="M369" i="1"/>
  <c r="T368" i="1"/>
  <c r="Q368" i="1"/>
  <c r="P368" i="1"/>
  <c r="O368" i="1"/>
  <c r="N368" i="1"/>
  <c r="M368" i="1"/>
  <c r="T367" i="1"/>
  <c r="Q367" i="1"/>
  <c r="P367" i="1"/>
  <c r="O367" i="1"/>
  <c r="N367" i="1"/>
  <c r="M367" i="1"/>
  <c r="T366" i="1"/>
  <c r="Q366" i="1"/>
  <c r="P366" i="1"/>
  <c r="O366" i="1"/>
  <c r="N366" i="1"/>
  <c r="M366" i="1"/>
  <c r="T365" i="1"/>
  <c r="Q365" i="1"/>
  <c r="P365" i="1"/>
  <c r="O365" i="1"/>
  <c r="N365" i="1"/>
  <c r="M365" i="1"/>
  <c r="T364" i="1"/>
  <c r="Q364" i="1"/>
  <c r="P364" i="1"/>
  <c r="O364" i="1"/>
  <c r="N364" i="1"/>
  <c r="M364" i="1"/>
  <c r="T359" i="1"/>
  <c r="Q359" i="1"/>
  <c r="P359" i="1"/>
  <c r="O359" i="1"/>
  <c r="N359" i="1"/>
  <c r="M359" i="1"/>
  <c r="T358" i="1"/>
  <c r="Q358" i="1"/>
  <c r="P358" i="1"/>
  <c r="O358" i="1"/>
  <c r="N358" i="1"/>
  <c r="M358" i="1"/>
  <c r="T357" i="1"/>
  <c r="Q357" i="1"/>
  <c r="P357" i="1"/>
  <c r="O357" i="1"/>
  <c r="N357" i="1"/>
  <c r="M357" i="1"/>
  <c r="T356" i="1"/>
  <c r="Q356" i="1"/>
  <c r="P356" i="1"/>
  <c r="O356" i="1"/>
  <c r="N356" i="1"/>
  <c r="M356" i="1"/>
  <c r="T355" i="1"/>
  <c r="Q355" i="1"/>
  <c r="P355" i="1"/>
  <c r="O355" i="1"/>
  <c r="N355" i="1"/>
  <c r="M355" i="1"/>
  <c r="T354" i="1"/>
  <c r="Q354" i="1"/>
  <c r="P354" i="1"/>
  <c r="O354" i="1"/>
  <c r="N354" i="1"/>
  <c r="M354" i="1"/>
  <c r="T353" i="1"/>
  <c r="Q353" i="1"/>
  <c r="P353" i="1"/>
  <c r="O353" i="1"/>
  <c r="N353" i="1"/>
  <c r="M353" i="1"/>
  <c r="T352" i="1"/>
  <c r="Q352" i="1"/>
  <c r="P352" i="1"/>
  <c r="O352" i="1"/>
  <c r="N352" i="1"/>
  <c r="M352" i="1"/>
  <c r="T351" i="1"/>
  <c r="Q351" i="1"/>
  <c r="P351" i="1"/>
  <c r="O351" i="1"/>
  <c r="N351" i="1"/>
  <c r="M351" i="1"/>
  <c r="T350" i="1"/>
  <c r="Q350" i="1"/>
  <c r="P350" i="1"/>
  <c r="O350" i="1"/>
  <c r="N350" i="1"/>
  <c r="M350" i="1"/>
  <c r="T349" i="1"/>
  <c r="Q349" i="1"/>
  <c r="P349" i="1"/>
  <c r="O349" i="1"/>
  <c r="N349" i="1"/>
  <c r="M349" i="1"/>
  <c r="T348" i="1"/>
  <c r="Q348" i="1"/>
  <c r="P348" i="1"/>
  <c r="O348" i="1"/>
  <c r="N348" i="1"/>
  <c r="M348" i="1"/>
  <c r="T347" i="1"/>
  <c r="Q347" i="1"/>
  <c r="P347" i="1"/>
  <c r="O347" i="1"/>
  <c r="N347" i="1"/>
  <c r="M347" i="1"/>
  <c r="T346" i="1"/>
  <c r="Q346" i="1"/>
  <c r="P346" i="1"/>
  <c r="O346" i="1"/>
  <c r="N346" i="1"/>
  <c r="M346" i="1"/>
  <c r="T345" i="1"/>
  <c r="Q345" i="1"/>
  <c r="P345" i="1"/>
  <c r="O345" i="1"/>
  <c r="N345" i="1"/>
  <c r="M345" i="1"/>
  <c r="T344" i="1"/>
  <c r="Q344" i="1"/>
  <c r="P344" i="1"/>
  <c r="O344" i="1"/>
  <c r="N344" i="1"/>
  <c r="M344" i="1"/>
  <c r="T343" i="1"/>
  <c r="Q343" i="1"/>
  <c r="P343" i="1"/>
  <c r="O343" i="1"/>
  <c r="N343" i="1"/>
  <c r="M343" i="1"/>
  <c r="T342" i="1"/>
  <c r="Q342" i="1"/>
  <c r="P342" i="1"/>
  <c r="O342" i="1"/>
  <c r="N342" i="1"/>
  <c r="M342" i="1"/>
  <c r="T341" i="1"/>
  <c r="Q341" i="1"/>
  <c r="P341" i="1"/>
  <c r="O341" i="1"/>
  <c r="N341" i="1"/>
  <c r="M341" i="1"/>
  <c r="T340" i="1"/>
  <c r="Q340" i="1"/>
  <c r="P340" i="1"/>
  <c r="O340" i="1"/>
  <c r="N340" i="1"/>
  <c r="M340" i="1"/>
  <c r="T336" i="1"/>
  <c r="Q336" i="1"/>
  <c r="P336" i="1"/>
  <c r="O336" i="1"/>
  <c r="N336" i="1"/>
  <c r="M336" i="1"/>
  <c r="T335" i="1"/>
  <c r="Q335" i="1"/>
  <c r="P335" i="1"/>
  <c r="O335" i="1"/>
  <c r="N335" i="1"/>
  <c r="M335" i="1"/>
  <c r="T334" i="1"/>
  <c r="Q334" i="1"/>
  <c r="P334" i="1"/>
  <c r="O334" i="1"/>
  <c r="N334" i="1"/>
  <c r="M334" i="1"/>
  <c r="T330" i="1"/>
  <c r="Q330" i="1"/>
  <c r="P330" i="1"/>
  <c r="O330" i="1"/>
  <c r="N330" i="1"/>
  <c r="M330" i="1"/>
  <c r="T329" i="1"/>
  <c r="Q329" i="1"/>
  <c r="P329" i="1"/>
  <c r="O329" i="1"/>
  <c r="N329" i="1"/>
  <c r="M329" i="1"/>
  <c r="T325" i="1"/>
  <c r="Q325" i="1"/>
  <c r="P325" i="1"/>
  <c r="O325" i="1"/>
  <c r="N325" i="1"/>
  <c r="M325" i="1"/>
  <c r="T324" i="1"/>
  <c r="Q324" i="1"/>
  <c r="P324" i="1"/>
  <c r="O324" i="1"/>
  <c r="N324" i="1"/>
  <c r="M324" i="1"/>
  <c r="T323" i="1"/>
  <c r="Q323" i="1"/>
  <c r="P323" i="1"/>
  <c r="O323" i="1"/>
  <c r="N323" i="1"/>
  <c r="M323" i="1"/>
  <c r="T322" i="1"/>
  <c r="Q322" i="1"/>
  <c r="P322" i="1"/>
  <c r="O322" i="1"/>
  <c r="N322" i="1"/>
  <c r="M322" i="1"/>
  <c r="T321" i="1"/>
  <c r="Q321" i="1"/>
  <c r="P321" i="1"/>
  <c r="O321" i="1"/>
  <c r="N321" i="1"/>
  <c r="M321" i="1"/>
  <c r="T320" i="1"/>
  <c r="Q320" i="1"/>
  <c r="P320" i="1"/>
  <c r="O320" i="1"/>
  <c r="N320" i="1"/>
  <c r="M320" i="1"/>
  <c r="T319" i="1"/>
  <c r="Q319" i="1"/>
  <c r="P319" i="1"/>
  <c r="O319" i="1"/>
  <c r="N319" i="1"/>
  <c r="M319" i="1"/>
  <c r="T318" i="1"/>
  <c r="Q318" i="1"/>
  <c r="P318" i="1"/>
  <c r="O318" i="1"/>
  <c r="N318" i="1"/>
  <c r="M318" i="1"/>
  <c r="T317" i="1"/>
  <c r="Q317" i="1"/>
  <c r="P317" i="1"/>
  <c r="O317" i="1"/>
  <c r="N317" i="1"/>
  <c r="M317" i="1"/>
  <c r="T316" i="1"/>
  <c r="Q316" i="1"/>
  <c r="P316" i="1"/>
  <c r="O316" i="1"/>
  <c r="N316" i="1"/>
  <c r="M316" i="1"/>
  <c r="T315" i="1"/>
  <c r="Q315" i="1"/>
  <c r="P315" i="1"/>
  <c r="O315" i="1"/>
  <c r="N315" i="1"/>
  <c r="M315" i="1"/>
  <c r="T314" i="1"/>
  <c r="Q314" i="1"/>
  <c r="P314" i="1"/>
  <c r="O314" i="1"/>
  <c r="N314" i="1"/>
  <c r="M314" i="1"/>
  <c r="T313" i="1"/>
  <c r="Q313" i="1"/>
  <c r="P313" i="1"/>
  <c r="O313" i="1"/>
  <c r="N313" i="1"/>
  <c r="M313" i="1"/>
  <c r="T312" i="1"/>
  <c r="Q312" i="1"/>
  <c r="P312" i="1"/>
  <c r="O312" i="1"/>
  <c r="N312" i="1"/>
  <c r="M312" i="1"/>
  <c r="T311" i="1"/>
  <c r="Q311" i="1"/>
  <c r="P311" i="1"/>
  <c r="O311" i="1"/>
  <c r="N311" i="1"/>
  <c r="M311" i="1"/>
  <c r="T310" i="1"/>
  <c r="Q310" i="1"/>
  <c r="P310" i="1"/>
  <c r="O310" i="1"/>
  <c r="N310" i="1"/>
  <c r="M310" i="1"/>
  <c r="T309" i="1"/>
  <c r="Q309" i="1"/>
  <c r="P309" i="1"/>
  <c r="O309" i="1"/>
  <c r="N309" i="1"/>
  <c r="M309" i="1"/>
  <c r="T308" i="1"/>
  <c r="Q308" i="1"/>
  <c r="P308" i="1"/>
  <c r="O308" i="1"/>
  <c r="N308" i="1"/>
  <c r="M308" i="1"/>
  <c r="T307" i="1"/>
  <c r="Q307" i="1"/>
  <c r="P307" i="1"/>
  <c r="O307" i="1"/>
  <c r="N307" i="1"/>
  <c r="M307" i="1"/>
  <c r="T306" i="1"/>
  <c r="Q306" i="1"/>
  <c r="P306" i="1"/>
  <c r="O306" i="1"/>
  <c r="N306" i="1"/>
  <c r="M306" i="1"/>
  <c r="T305" i="1"/>
  <c r="Q305" i="1"/>
  <c r="P305" i="1"/>
  <c r="O305" i="1"/>
  <c r="N305" i="1"/>
  <c r="M305" i="1"/>
  <c r="T304" i="1"/>
  <c r="Q304" i="1"/>
  <c r="P304" i="1"/>
  <c r="O304" i="1"/>
  <c r="N304" i="1"/>
  <c r="M304" i="1"/>
  <c r="T303" i="1"/>
  <c r="Q303" i="1"/>
  <c r="P303" i="1"/>
  <c r="O303" i="1"/>
  <c r="N303" i="1"/>
  <c r="M303" i="1"/>
  <c r="T302" i="1"/>
  <c r="Q302" i="1"/>
  <c r="P302" i="1"/>
  <c r="O302" i="1"/>
  <c r="N302" i="1"/>
  <c r="M302" i="1"/>
  <c r="T301" i="1"/>
  <c r="Q301" i="1"/>
  <c r="P301" i="1"/>
  <c r="O301" i="1"/>
  <c r="N301" i="1"/>
  <c r="M301" i="1"/>
  <c r="T300" i="1"/>
  <c r="Q300" i="1"/>
  <c r="P300" i="1"/>
  <c r="O300" i="1"/>
  <c r="N300" i="1"/>
  <c r="M300" i="1"/>
  <c r="T299" i="1"/>
  <c r="Q299" i="1"/>
  <c r="P299" i="1"/>
  <c r="O299" i="1"/>
  <c r="N299" i="1"/>
  <c r="M299" i="1"/>
  <c r="T298" i="1"/>
  <c r="Q298" i="1"/>
  <c r="P298" i="1"/>
  <c r="O298" i="1"/>
  <c r="N298" i="1"/>
  <c r="M298" i="1"/>
  <c r="T297" i="1"/>
  <c r="Q297" i="1"/>
  <c r="P297" i="1"/>
  <c r="O297" i="1"/>
  <c r="N297" i="1"/>
  <c r="M297" i="1"/>
  <c r="T296" i="1"/>
  <c r="Q296" i="1"/>
  <c r="P296" i="1"/>
  <c r="O296" i="1"/>
  <c r="N296" i="1"/>
  <c r="M296" i="1"/>
  <c r="T295" i="1"/>
  <c r="Q295" i="1"/>
  <c r="P295" i="1"/>
  <c r="O295" i="1"/>
  <c r="N295" i="1"/>
  <c r="M295" i="1"/>
  <c r="T290" i="1"/>
  <c r="Q290" i="1"/>
  <c r="P290" i="1"/>
  <c r="O290" i="1"/>
  <c r="N290" i="1"/>
  <c r="M290" i="1"/>
  <c r="T289" i="1"/>
  <c r="Q289" i="1"/>
  <c r="P289" i="1"/>
  <c r="O289" i="1"/>
  <c r="N289" i="1"/>
  <c r="M289" i="1"/>
  <c r="T288" i="1"/>
  <c r="Q288" i="1"/>
  <c r="P288" i="1"/>
  <c r="O288" i="1"/>
  <c r="N288" i="1"/>
  <c r="M288" i="1"/>
  <c r="T287" i="1"/>
  <c r="Q287" i="1"/>
  <c r="P287" i="1"/>
  <c r="O287" i="1"/>
  <c r="N287" i="1"/>
  <c r="M287" i="1"/>
  <c r="T286" i="1"/>
  <c r="Q286" i="1"/>
  <c r="P286" i="1"/>
  <c r="O286" i="1"/>
  <c r="N286" i="1"/>
  <c r="M286" i="1"/>
  <c r="T285" i="1"/>
  <c r="Q285" i="1"/>
  <c r="P285" i="1"/>
  <c r="O285" i="1"/>
  <c r="N285" i="1"/>
  <c r="M285" i="1"/>
  <c r="T284" i="1"/>
  <c r="Q284" i="1"/>
  <c r="P284" i="1"/>
  <c r="O284" i="1"/>
  <c r="N284" i="1"/>
  <c r="M284" i="1"/>
  <c r="T283" i="1"/>
  <c r="Q283" i="1"/>
  <c r="P283" i="1"/>
  <c r="O283" i="1"/>
  <c r="N283" i="1"/>
  <c r="M283" i="1"/>
  <c r="T282" i="1"/>
  <c r="Q282" i="1"/>
  <c r="P282" i="1"/>
  <c r="O282" i="1"/>
  <c r="N282" i="1"/>
  <c r="M282" i="1"/>
  <c r="T281" i="1"/>
  <c r="Q281" i="1"/>
  <c r="P281" i="1"/>
  <c r="O281" i="1"/>
  <c r="N281" i="1"/>
  <c r="M281" i="1"/>
  <c r="T280" i="1"/>
  <c r="Q280" i="1"/>
  <c r="P280" i="1"/>
  <c r="O280" i="1"/>
  <c r="N280" i="1"/>
  <c r="M280" i="1"/>
  <c r="T279" i="1"/>
  <c r="Q279" i="1"/>
  <c r="P279" i="1"/>
  <c r="O279" i="1"/>
  <c r="N279" i="1"/>
  <c r="M279" i="1"/>
  <c r="T275" i="1"/>
  <c r="Q275" i="1"/>
  <c r="P275" i="1"/>
  <c r="O275" i="1"/>
  <c r="N275" i="1"/>
  <c r="M275" i="1"/>
  <c r="T274" i="1"/>
  <c r="Q274" i="1"/>
  <c r="P274" i="1"/>
  <c r="O274" i="1"/>
  <c r="N274" i="1"/>
  <c r="M274" i="1"/>
  <c r="T270" i="1"/>
  <c r="Q270" i="1"/>
  <c r="P270" i="1"/>
  <c r="O270" i="1"/>
  <c r="N270" i="1"/>
  <c r="M270" i="1"/>
  <c r="T269" i="1"/>
  <c r="Q269" i="1"/>
  <c r="P269" i="1"/>
  <c r="O269" i="1"/>
  <c r="N269" i="1"/>
  <c r="M269" i="1"/>
  <c r="T268" i="1"/>
  <c r="Q268" i="1"/>
  <c r="P268" i="1"/>
  <c r="O268" i="1"/>
  <c r="N268" i="1"/>
  <c r="M268" i="1"/>
  <c r="T264" i="1"/>
  <c r="Q264" i="1"/>
  <c r="P264" i="1"/>
  <c r="O264" i="1"/>
  <c r="N264" i="1"/>
  <c r="M264" i="1"/>
  <c r="T263" i="1"/>
  <c r="Q263" i="1"/>
  <c r="P263" i="1"/>
  <c r="O263" i="1"/>
  <c r="N263" i="1"/>
  <c r="M263" i="1"/>
  <c r="T262" i="1"/>
  <c r="Q262" i="1"/>
  <c r="P262" i="1"/>
  <c r="O262" i="1"/>
  <c r="N262" i="1"/>
  <c r="M262" i="1"/>
  <c r="Q258" i="1"/>
  <c r="P258" i="1"/>
  <c r="O258" i="1"/>
  <c r="N258" i="1"/>
  <c r="M258" i="1"/>
  <c r="Q257" i="1"/>
  <c r="P257" i="1"/>
  <c r="O257" i="1"/>
  <c r="N257" i="1"/>
  <c r="M257" i="1"/>
  <c r="Q256" i="1"/>
  <c r="P256" i="1"/>
  <c r="O256" i="1"/>
  <c r="N256" i="1"/>
  <c r="M256" i="1"/>
  <c r="Q255" i="1"/>
  <c r="P255" i="1"/>
  <c r="O255" i="1"/>
  <c r="N255" i="1"/>
  <c r="M255" i="1"/>
  <c r="Q254" i="1"/>
  <c r="P254" i="1"/>
  <c r="O254" i="1"/>
  <c r="N254" i="1"/>
  <c r="M254" i="1"/>
  <c r="Q253" i="1"/>
  <c r="P253" i="1"/>
  <c r="O253" i="1"/>
  <c r="N253" i="1"/>
  <c r="M253" i="1"/>
  <c r="Q252" i="1"/>
  <c r="P252" i="1"/>
  <c r="O252" i="1"/>
  <c r="N252" i="1"/>
  <c r="M252" i="1"/>
  <c r="Q251" i="1"/>
  <c r="P251" i="1"/>
  <c r="O251" i="1"/>
  <c r="N251" i="1"/>
  <c r="M251" i="1"/>
  <c r="Q250" i="1"/>
  <c r="P250" i="1"/>
  <c r="O250" i="1"/>
  <c r="N250" i="1"/>
  <c r="M250" i="1"/>
  <c r="Q249" i="1"/>
  <c r="P249" i="1"/>
  <c r="O249" i="1"/>
  <c r="N249" i="1"/>
  <c r="M249" i="1"/>
  <c r="T248" i="1"/>
  <c r="Q248" i="1"/>
  <c r="P248" i="1"/>
  <c r="O248" i="1"/>
  <c r="N248" i="1"/>
  <c r="M248" i="1"/>
  <c r="T244" i="1"/>
  <c r="Q244" i="1"/>
  <c r="P244" i="1"/>
  <c r="O244" i="1"/>
  <c r="N244" i="1"/>
  <c r="M244" i="1"/>
  <c r="T243" i="1"/>
  <c r="Q243" i="1"/>
  <c r="P243" i="1"/>
  <c r="O243" i="1"/>
  <c r="N243" i="1"/>
  <c r="M243" i="1"/>
  <c r="T242" i="1"/>
  <c r="Q242" i="1"/>
  <c r="P242" i="1"/>
  <c r="O242" i="1"/>
  <c r="N242" i="1"/>
  <c r="M242" i="1"/>
  <c r="T237" i="1"/>
  <c r="Q237" i="1"/>
  <c r="P237" i="1"/>
  <c r="O237" i="1"/>
  <c r="N237" i="1"/>
  <c r="M237" i="1"/>
  <c r="T236" i="1"/>
  <c r="Q236" i="1"/>
  <c r="P236" i="1"/>
  <c r="O236" i="1"/>
  <c r="N236" i="1"/>
  <c r="M236" i="1"/>
  <c r="T235" i="1"/>
  <c r="Q235" i="1"/>
  <c r="P235" i="1"/>
  <c r="O235" i="1"/>
  <c r="N235" i="1"/>
  <c r="M235" i="1"/>
  <c r="T234" i="1"/>
  <c r="Q234" i="1"/>
  <c r="P234" i="1"/>
  <c r="O234" i="1"/>
  <c r="N234" i="1"/>
  <c r="M234" i="1"/>
  <c r="T233" i="1"/>
  <c r="Q233" i="1"/>
  <c r="P233" i="1"/>
  <c r="O233" i="1"/>
  <c r="N233" i="1"/>
  <c r="M233" i="1"/>
  <c r="T232" i="1"/>
  <c r="Q232" i="1"/>
  <c r="P232" i="1"/>
  <c r="O232" i="1"/>
  <c r="N232" i="1"/>
  <c r="M232" i="1"/>
  <c r="T228" i="1"/>
  <c r="Q228" i="1"/>
  <c r="P228" i="1"/>
  <c r="O228" i="1"/>
  <c r="N228" i="1"/>
  <c r="M228" i="1"/>
  <c r="T227" i="1"/>
  <c r="Q227" i="1"/>
  <c r="P227" i="1"/>
  <c r="O227" i="1"/>
  <c r="N227" i="1"/>
  <c r="M227" i="1"/>
  <c r="T226" i="1"/>
  <c r="Q226" i="1"/>
  <c r="P226" i="1"/>
  <c r="O226" i="1"/>
  <c r="N226" i="1"/>
  <c r="M226" i="1"/>
  <c r="T225" i="1"/>
  <c r="Q225" i="1"/>
  <c r="P225" i="1"/>
  <c r="O225" i="1"/>
  <c r="N225" i="1"/>
  <c r="M225" i="1"/>
  <c r="T224" i="1"/>
  <c r="Q224" i="1"/>
  <c r="P224" i="1"/>
  <c r="O224" i="1"/>
  <c r="N224" i="1"/>
  <c r="M224" i="1"/>
  <c r="T223" i="1"/>
  <c r="Q223" i="1"/>
  <c r="P223" i="1"/>
  <c r="O223" i="1"/>
  <c r="N223" i="1"/>
  <c r="M223" i="1"/>
  <c r="T222" i="1"/>
  <c r="Q222" i="1"/>
  <c r="P222" i="1"/>
  <c r="O222" i="1"/>
  <c r="N222" i="1"/>
  <c r="M222" i="1"/>
  <c r="T221" i="1"/>
  <c r="Q221" i="1"/>
  <c r="P221" i="1"/>
  <c r="O221" i="1"/>
  <c r="N221" i="1"/>
  <c r="M221" i="1"/>
  <c r="T220" i="1"/>
  <c r="Q220" i="1"/>
  <c r="P220" i="1"/>
  <c r="O220" i="1"/>
  <c r="N220" i="1"/>
  <c r="M220" i="1"/>
  <c r="T219" i="1"/>
  <c r="Q219" i="1"/>
  <c r="P219" i="1"/>
  <c r="O219" i="1"/>
  <c r="N219" i="1"/>
  <c r="M219" i="1"/>
  <c r="T218" i="1"/>
  <c r="Q218" i="1"/>
  <c r="P218" i="1"/>
  <c r="O218" i="1"/>
  <c r="N218" i="1"/>
  <c r="M218" i="1"/>
  <c r="T217" i="1"/>
  <c r="Q217" i="1"/>
  <c r="P217" i="1"/>
  <c r="O217" i="1"/>
  <c r="N217" i="1"/>
  <c r="M217" i="1"/>
  <c r="T216" i="1"/>
  <c r="Q216" i="1"/>
  <c r="P216" i="1"/>
  <c r="O216" i="1"/>
  <c r="N216" i="1"/>
  <c r="M216" i="1"/>
  <c r="T215" i="1"/>
  <c r="Q215" i="1"/>
  <c r="P215" i="1"/>
  <c r="O215" i="1"/>
  <c r="N215" i="1"/>
  <c r="M215" i="1"/>
  <c r="T214" i="1"/>
  <c r="Q214" i="1"/>
  <c r="P214" i="1"/>
  <c r="O214" i="1"/>
  <c r="N214" i="1"/>
  <c r="M214" i="1"/>
  <c r="T213" i="1"/>
  <c r="Q213" i="1"/>
  <c r="P213" i="1"/>
  <c r="O213" i="1"/>
  <c r="N213" i="1"/>
  <c r="M213" i="1"/>
  <c r="T212" i="1"/>
  <c r="Q212" i="1"/>
  <c r="P212" i="1"/>
  <c r="O212" i="1"/>
  <c r="N212" i="1"/>
  <c r="M212" i="1"/>
  <c r="T211" i="1"/>
  <c r="Q211" i="1"/>
  <c r="P211" i="1"/>
  <c r="O211" i="1"/>
  <c r="N211" i="1"/>
  <c r="M211" i="1"/>
  <c r="T210" i="1"/>
  <c r="Q210" i="1"/>
  <c r="P210" i="1"/>
  <c r="O210" i="1"/>
  <c r="N210" i="1"/>
  <c r="M210" i="1"/>
  <c r="T209" i="1"/>
  <c r="Q209" i="1"/>
  <c r="P209" i="1"/>
  <c r="O209" i="1"/>
  <c r="N209" i="1"/>
  <c r="M209" i="1"/>
  <c r="T208" i="1"/>
  <c r="Q208" i="1"/>
  <c r="P208" i="1"/>
  <c r="O208" i="1"/>
  <c r="N208" i="1"/>
  <c r="M208" i="1"/>
  <c r="T207" i="1"/>
  <c r="Q207" i="1"/>
  <c r="P207" i="1"/>
  <c r="O207" i="1"/>
  <c r="N207" i="1"/>
  <c r="M207" i="1"/>
  <c r="T206" i="1"/>
  <c r="Q206" i="1"/>
  <c r="P206" i="1"/>
  <c r="O206" i="1"/>
  <c r="N206" i="1"/>
  <c r="M206" i="1"/>
  <c r="T205" i="1"/>
  <c r="Q205" i="1"/>
  <c r="P205" i="1"/>
  <c r="O205" i="1"/>
  <c r="N205" i="1"/>
  <c r="M205" i="1"/>
  <c r="T204" i="1"/>
  <c r="Q204" i="1"/>
  <c r="P204" i="1"/>
  <c r="O204" i="1"/>
  <c r="N204" i="1"/>
  <c r="M204" i="1"/>
  <c r="T203" i="1"/>
  <c r="Q203" i="1"/>
  <c r="P203" i="1"/>
  <c r="O203" i="1"/>
  <c r="N203" i="1"/>
  <c r="M203" i="1"/>
  <c r="T202" i="1"/>
  <c r="Q202" i="1"/>
  <c r="P202" i="1"/>
  <c r="O202" i="1"/>
  <c r="N202" i="1"/>
  <c r="M202" i="1"/>
  <c r="T201" i="1"/>
  <c r="Q201" i="1"/>
  <c r="P201" i="1"/>
  <c r="O201" i="1"/>
  <c r="N201" i="1"/>
  <c r="M201" i="1"/>
  <c r="T200" i="1"/>
  <c r="Q200" i="1"/>
  <c r="P200" i="1"/>
  <c r="O200" i="1"/>
  <c r="N200" i="1"/>
  <c r="M200" i="1"/>
  <c r="T199" i="1"/>
  <c r="Q199" i="1"/>
  <c r="P199" i="1"/>
  <c r="O199" i="1"/>
  <c r="N199" i="1"/>
  <c r="M199" i="1"/>
  <c r="T198" i="1"/>
  <c r="Q198" i="1"/>
  <c r="P198" i="1"/>
  <c r="O198" i="1"/>
  <c r="N198" i="1"/>
  <c r="M198" i="1"/>
  <c r="T194" i="1"/>
  <c r="Q194" i="1"/>
  <c r="P194" i="1"/>
  <c r="O194" i="1"/>
  <c r="N194" i="1"/>
  <c r="M194" i="1"/>
  <c r="T193" i="1"/>
  <c r="Q193" i="1"/>
  <c r="P193" i="1"/>
  <c r="O193" i="1"/>
  <c r="N193" i="1"/>
  <c r="M193" i="1"/>
  <c r="T192" i="1"/>
  <c r="Q192" i="1"/>
  <c r="P192" i="1"/>
  <c r="O192" i="1"/>
  <c r="N192" i="1"/>
  <c r="M192" i="1"/>
  <c r="T191" i="1"/>
  <c r="Q191" i="1"/>
  <c r="P191" i="1"/>
  <c r="O191" i="1"/>
  <c r="N191" i="1"/>
  <c r="M191" i="1"/>
  <c r="T190" i="1"/>
  <c r="Q190" i="1"/>
  <c r="P190" i="1"/>
  <c r="O190" i="1"/>
  <c r="N190" i="1"/>
  <c r="M190" i="1"/>
  <c r="T189" i="1"/>
  <c r="Q189" i="1"/>
  <c r="P189" i="1"/>
  <c r="O189" i="1"/>
  <c r="N189" i="1"/>
  <c r="M189" i="1"/>
  <c r="T188" i="1"/>
  <c r="Q188" i="1"/>
  <c r="P188" i="1"/>
  <c r="O188" i="1"/>
  <c r="N188" i="1"/>
  <c r="M188" i="1"/>
  <c r="T187" i="1"/>
  <c r="Q187" i="1"/>
  <c r="P187" i="1"/>
  <c r="O187" i="1"/>
  <c r="N187" i="1"/>
  <c r="M187" i="1"/>
  <c r="T186" i="1"/>
  <c r="Q186" i="1"/>
  <c r="P186" i="1"/>
  <c r="O186" i="1"/>
  <c r="N186" i="1"/>
  <c r="M186" i="1"/>
  <c r="T185" i="1"/>
  <c r="Q185" i="1"/>
  <c r="P185" i="1"/>
  <c r="O185" i="1"/>
  <c r="N185" i="1"/>
  <c r="M185" i="1"/>
  <c r="T184" i="1"/>
  <c r="Q184" i="1"/>
  <c r="P184" i="1"/>
  <c r="O184" i="1"/>
  <c r="N184" i="1"/>
  <c r="M184" i="1"/>
  <c r="T180" i="1"/>
  <c r="Q180" i="1"/>
  <c r="P180" i="1"/>
  <c r="O180" i="1"/>
  <c r="N180" i="1"/>
  <c r="M180" i="1"/>
  <c r="T179" i="1"/>
  <c r="Q179" i="1"/>
  <c r="P179" i="1"/>
  <c r="O179" i="1"/>
  <c r="N179" i="1"/>
  <c r="M179" i="1"/>
  <c r="T178" i="1"/>
  <c r="Q178" i="1"/>
  <c r="P178" i="1"/>
  <c r="O178" i="1"/>
  <c r="N178" i="1"/>
  <c r="M178" i="1"/>
  <c r="T174" i="1"/>
  <c r="Q174" i="1"/>
  <c r="P174" i="1"/>
  <c r="O174" i="1"/>
  <c r="N174" i="1"/>
  <c r="M174" i="1"/>
  <c r="T173" i="1"/>
  <c r="Q173" i="1"/>
  <c r="P173" i="1"/>
  <c r="O173" i="1"/>
  <c r="N173" i="1"/>
  <c r="M173" i="1"/>
  <c r="T172" i="1"/>
  <c r="Q172" i="1"/>
  <c r="P172" i="1"/>
  <c r="O172" i="1"/>
  <c r="N172" i="1"/>
  <c r="M172" i="1"/>
  <c r="T171" i="1"/>
  <c r="Q171" i="1"/>
  <c r="P171" i="1"/>
  <c r="O171" i="1"/>
  <c r="N171" i="1"/>
  <c r="M171" i="1"/>
  <c r="T170" i="1"/>
  <c r="Q170" i="1"/>
  <c r="P170" i="1"/>
  <c r="O170" i="1"/>
  <c r="N170" i="1"/>
  <c r="M170" i="1"/>
  <c r="T169" i="1"/>
  <c r="Q169" i="1"/>
  <c r="P169" i="1"/>
  <c r="O169" i="1"/>
  <c r="N169" i="1"/>
  <c r="M169" i="1"/>
  <c r="T168" i="1"/>
  <c r="Q168" i="1"/>
  <c r="P168" i="1"/>
  <c r="O168" i="1"/>
  <c r="N168" i="1"/>
  <c r="M168" i="1"/>
  <c r="T167" i="1"/>
  <c r="Q167" i="1"/>
  <c r="P167" i="1"/>
  <c r="O167" i="1"/>
  <c r="N167" i="1"/>
  <c r="M167" i="1"/>
  <c r="T166" i="1"/>
  <c r="Q166" i="1"/>
  <c r="P166" i="1"/>
  <c r="O166" i="1"/>
  <c r="N166" i="1"/>
  <c r="M166" i="1"/>
  <c r="T162" i="1"/>
  <c r="Q162" i="1"/>
  <c r="P162" i="1"/>
  <c r="O162" i="1"/>
  <c r="N162" i="1"/>
  <c r="M162" i="1"/>
  <c r="T161" i="1"/>
  <c r="Q161" i="1"/>
  <c r="P161" i="1"/>
  <c r="O161" i="1"/>
  <c r="N161" i="1"/>
  <c r="M161" i="1"/>
  <c r="T160" i="1"/>
  <c r="Q160" i="1"/>
  <c r="P160" i="1"/>
  <c r="O160" i="1"/>
  <c r="N160" i="1"/>
  <c r="M160" i="1"/>
  <c r="T159" i="1"/>
  <c r="Q159" i="1"/>
  <c r="P159" i="1"/>
  <c r="O159" i="1"/>
  <c r="N159" i="1"/>
  <c r="M159" i="1"/>
  <c r="T158" i="1"/>
  <c r="Q158" i="1"/>
  <c r="P158" i="1"/>
  <c r="O158" i="1"/>
  <c r="N158" i="1"/>
  <c r="M158" i="1"/>
  <c r="T157" i="1"/>
  <c r="Q157" i="1"/>
  <c r="P157" i="1"/>
  <c r="O157" i="1"/>
  <c r="N157" i="1"/>
  <c r="M157" i="1"/>
  <c r="T156" i="1"/>
  <c r="Q156" i="1"/>
  <c r="P156" i="1"/>
  <c r="O156" i="1"/>
  <c r="N156" i="1"/>
  <c r="M156" i="1"/>
  <c r="T155" i="1"/>
  <c r="Q155" i="1"/>
  <c r="P155" i="1"/>
  <c r="O155" i="1"/>
  <c r="N155" i="1"/>
  <c r="M155" i="1"/>
  <c r="T154" i="1"/>
  <c r="Q154" i="1"/>
  <c r="P154" i="1"/>
  <c r="O154" i="1"/>
  <c r="N154" i="1"/>
  <c r="M154" i="1"/>
  <c r="T153" i="1"/>
  <c r="Q153" i="1"/>
  <c r="P153" i="1"/>
  <c r="O153" i="1"/>
  <c r="N153" i="1"/>
  <c r="M153" i="1"/>
  <c r="T152" i="1"/>
  <c r="Q152" i="1"/>
  <c r="P152" i="1"/>
  <c r="O152" i="1"/>
  <c r="N152" i="1"/>
  <c r="M152" i="1"/>
  <c r="T151" i="1"/>
  <c r="Q151" i="1"/>
  <c r="P151" i="1"/>
  <c r="O151" i="1"/>
  <c r="N151" i="1"/>
  <c r="M151" i="1"/>
  <c r="Q147" i="1"/>
  <c r="P147" i="1"/>
  <c r="O147" i="1"/>
  <c r="N147" i="1"/>
  <c r="M147" i="1"/>
  <c r="Q146" i="1"/>
  <c r="P146" i="1"/>
  <c r="O146" i="1"/>
  <c r="N146" i="1"/>
  <c r="M146" i="1"/>
  <c r="Q145" i="1"/>
  <c r="P145" i="1"/>
  <c r="O145" i="1"/>
  <c r="N145" i="1"/>
  <c r="M145" i="1"/>
  <c r="Q144" i="1"/>
  <c r="P144" i="1"/>
  <c r="O144" i="1"/>
  <c r="N144" i="1"/>
  <c r="M144" i="1"/>
  <c r="Q143" i="1"/>
  <c r="P143" i="1"/>
  <c r="O143" i="1"/>
  <c r="N143" i="1"/>
  <c r="M143" i="1"/>
  <c r="T139" i="1"/>
  <c r="Q139" i="1"/>
  <c r="P139" i="1"/>
  <c r="O139" i="1"/>
  <c r="N139" i="1"/>
  <c r="M139" i="1"/>
  <c r="Q138" i="1"/>
  <c r="P138" i="1"/>
  <c r="O138" i="1"/>
  <c r="N138" i="1"/>
  <c r="M138" i="1"/>
  <c r="T137" i="1"/>
  <c r="Q137" i="1"/>
  <c r="P137" i="1"/>
  <c r="O137" i="1"/>
  <c r="N137" i="1"/>
  <c r="M137" i="1"/>
  <c r="T136" i="1"/>
  <c r="Q136" i="1"/>
  <c r="P136" i="1"/>
  <c r="O136" i="1"/>
  <c r="N136" i="1"/>
  <c r="M136" i="1"/>
  <c r="T135" i="1"/>
  <c r="Q135" i="1"/>
  <c r="P135" i="1"/>
  <c r="O135" i="1"/>
  <c r="N135" i="1"/>
  <c r="M135" i="1"/>
  <c r="T134" i="1"/>
  <c r="Q134" i="1"/>
  <c r="P134" i="1"/>
  <c r="O134" i="1"/>
  <c r="N134" i="1"/>
  <c r="M134" i="1"/>
  <c r="T133" i="1"/>
  <c r="Q133" i="1"/>
  <c r="P133" i="1"/>
  <c r="O133" i="1"/>
  <c r="N133" i="1"/>
  <c r="M133" i="1"/>
  <c r="T132" i="1"/>
  <c r="Q132" i="1"/>
  <c r="P132" i="1"/>
  <c r="O132" i="1"/>
  <c r="N132" i="1"/>
  <c r="T128" i="1"/>
  <c r="Q128" i="1"/>
  <c r="P128" i="1"/>
  <c r="O128" i="1"/>
  <c r="N128" i="1"/>
  <c r="M128" i="1"/>
  <c r="T127" i="1"/>
  <c r="Q127" i="1"/>
  <c r="P127" i="1"/>
  <c r="O127" i="1"/>
  <c r="N127" i="1"/>
  <c r="M127" i="1"/>
  <c r="T126" i="1"/>
  <c r="Q126" i="1"/>
  <c r="P126" i="1"/>
  <c r="O126" i="1"/>
  <c r="N126" i="1"/>
  <c r="M126" i="1"/>
  <c r="T121" i="1"/>
  <c r="Q121" i="1"/>
  <c r="P121" i="1"/>
  <c r="O121" i="1"/>
  <c r="N121" i="1"/>
  <c r="M121" i="1"/>
  <c r="T120" i="1"/>
  <c r="Q120" i="1"/>
  <c r="P120" i="1"/>
  <c r="O120" i="1"/>
  <c r="N120" i="1"/>
  <c r="M120" i="1"/>
  <c r="M113" i="1"/>
  <c r="M106" i="1"/>
  <c r="Y4" i="1"/>
  <c r="T138" i="1" l="1"/>
  <c r="T145" i="1"/>
  <c r="T143" i="1"/>
  <c r="T147" i="1"/>
  <c r="T144" i="1"/>
  <c r="T146" i="1" l="1"/>
</calcChain>
</file>

<file path=xl/sharedStrings.xml><?xml version="1.0" encoding="utf-8"?>
<sst xmlns="http://schemas.openxmlformats.org/spreadsheetml/2006/main" count="904" uniqueCount="245">
  <si>
    <t>Adults at Risk (AAR) Incident Reports, Ages 18-59</t>
  </si>
  <si>
    <t>Percent Share</t>
  </si>
  <si>
    <t>Incident Status</t>
  </si>
  <si>
    <t>Complete</t>
  </si>
  <si>
    <t>Total</t>
  </si>
  <si>
    <t>Primary Reason for Call/Issue Identified (Complete only)</t>
  </si>
  <si>
    <t xml:space="preserve">Note: Calls for "information only" do not involve allegations of abuse, neglect, or financial exploitation, and are not included in the analytic tables.  </t>
  </si>
  <si>
    <t>Count of Valid Incidents for Analysis</t>
  </si>
  <si>
    <t>Complete, not information only</t>
  </si>
  <si>
    <t>NA</t>
  </si>
  <si>
    <t>Previous Report on This Individual?</t>
  </si>
  <si>
    <t>No</t>
  </si>
  <si>
    <t>Yes</t>
  </si>
  <si>
    <t>Unknown</t>
  </si>
  <si>
    <t>Referral Source</t>
  </si>
  <si>
    <t>ADRC</t>
  </si>
  <si>
    <t xml:space="preserve">Agency </t>
  </si>
  <si>
    <t>Alleged abuser</t>
  </si>
  <si>
    <t>Anonymous</t>
  </si>
  <si>
    <t>Employer</t>
  </si>
  <si>
    <t>Law enforcement</t>
  </si>
  <si>
    <t>Medical professional</t>
  </si>
  <si>
    <t>Relative</t>
  </si>
  <si>
    <t>Residential support provider</t>
  </si>
  <si>
    <t>Victim</t>
  </si>
  <si>
    <t>Where Incident Occurred</t>
  </si>
  <si>
    <t>Place of residence</t>
  </si>
  <si>
    <t>School</t>
  </si>
  <si>
    <t>Transportation</t>
  </si>
  <si>
    <t>Call Received By</t>
  </si>
  <si>
    <t>Aging unit</t>
  </si>
  <si>
    <t>Developmental Disability Board</t>
  </si>
  <si>
    <t>Human services department</t>
  </si>
  <si>
    <t>Publicized helpline number</t>
  </si>
  <si>
    <t>Social services department</t>
  </si>
  <si>
    <t>Initial Investigating Agency</t>
  </si>
  <si>
    <t xml:space="preserve">Other </t>
  </si>
  <si>
    <t>Was Incident Life Threatening?</t>
  </si>
  <si>
    <t>Has Adult at Risk Died?</t>
  </si>
  <si>
    <t>Note: Percents represent share of all life-threatening incidents.</t>
  </si>
  <si>
    <t>Was Death Related to the Incident?</t>
  </si>
  <si>
    <t>Note: Percents represent share of all incidents involving a death.</t>
  </si>
  <si>
    <t>Was Death Directly Caused by Incident?</t>
  </si>
  <si>
    <t>Adult at Risk's Age Type</t>
  </si>
  <si>
    <t>Actual age</t>
  </si>
  <si>
    <t>Estimated age</t>
  </si>
  <si>
    <t>Adult at Risk's Gender</t>
  </si>
  <si>
    <t>Female</t>
  </si>
  <si>
    <t>Male</t>
  </si>
  <si>
    <t>Adult at Risk's Race</t>
  </si>
  <si>
    <t>White</t>
  </si>
  <si>
    <t>Other race</t>
  </si>
  <si>
    <t>Asian</t>
  </si>
  <si>
    <t>Not reported or unknown</t>
  </si>
  <si>
    <t>Note: Race and Ethnicity are optional fields, so some reports are missing this information.  Although data may be incomplete, percents represent the share of all complete reports that showed each race/ethnicity category.</t>
  </si>
  <si>
    <t>Adult at Risk's Ethnicity</t>
  </si>
  <si>
    <t>Hispanic or Latino</t>
  </si>
  <si>
    <t>Hmong</t>
  </si>
  <si>
    <t>Neither</t>
  </si>
  <si>
    <t>Notes: Race and ethnicity are optional fields, so some reports are missing this information.  Although data may be incomplete, percents represent the share of all complete reports that showed each race/ethnicity category.</t>
  </si>
  <si>
    <t>Adult at Risk's Living Arrangement</t>
  </si>
  <si>
    <t>Adult family home</t>
  </si>
  <si>
    <t>Adult family home (licensed)</t>
  </si>
  <si>
    <t>Friend's home</t>
  </si>
  <si>
    <t>Homeless</t>
  </si>
  <si>
    <t>Institution</t>
  </si>
  <si>
    <t>Nursing home</t>
  </si>
  <si>
    <t>Relative's home</t>
  </si>
  <si>
    <t>County or State-funded Programs That Have Served This Adult at Risk</t>
  </si>
  <si>
    <t>Family Care</t>
  </si>
  <si>
    <t>Medicaid (Title 19, Card Services)</t>
  </si>
  <si>
    <t>None</t>
  </si>
  <si>
    <t>Other</t>
  </si>
  <si>
    <t>Note: Adult at Risk may be served by more than one program, so sum does not equal 100%.</t>
  </si>
  <si>
    <t>Does Adult at Risk Have a Substitute Decision-Maker?</t>
  </si>
  <si>
    <t>Type(s) of Substitute Decision-Maker</t>
  </si>
  <si>
    <t>Conservator</t>
  </si>
  <si>
    <t>Note:  Percents represent share of all with any kind of substitute decision-maker. Mult. responses are allowed, so percents do not total 100%.</t>
  </si>
  <si>
    <t>Adult at Risk's Characteristics</t>
  </si>
  <si>
    <t>Alcohol abuse</t>
  </si>
  <si>
    <t>Brain injury</t>
  </si>
  <si>
    <t>Chronic alcoholic</t>
  </si>
  <si>
    <t>Chronic mental illness</t>
  </si>
  <si>
    <t>Communication disorder</t>
  </si>
  <si>
    <t>Dementia</t>
  </si>
  <si>
    <t>Developmental disability</t>
  </si>
  <si>
    <t>Diabetes</t>
  </si>
  <si>
    <t>Disoriented and confused</t>
  </si>
  <si>
    <t>Drug abuse</t>
  </si>
  <si>
    <t>Financially dependent on abuser</t>
  </si>
  <si>
    <t>Frail elderly</t>
  </si>
  <si>
    <t>Functionally illiterate</t>
  </si>
  <si>
    <t>Homebound</t>
  </si>
  <si>
    <t>Incontinent</t>
  </si>
  <si>
    <t>Limited English proficiency</t>
  </si>
  <si>
    <t>Medically fragile</t>
  </si>
  <si>
    <t>Mobility impaired</t>
  </si>
  <si>
    <t>Morbidly obese</t>
  </si>
  <si>
    <t>None of the listed characteristics</t>
  </si>
  <si>
    <t>Other characteristic</t>
  </si>
  <si>
    <t xml:space="preserve">Other medical condition </t>
  </si>
  <si>
    <t>Physical disability</t>
  </si>
  <si>
    <t>Stroke-related condition</t>
  </si>
  <si>
    <t>Unemployed</t>
  </si>
  <si>
    <t>Age of Alleged Abuser(s)</t>
  </si>
  <si>
    <t>Under 25 years</t>
  </si>
  <si>
    <t>25 to 44 years</t>
  </si>
  <si>
    <t>45 to 59 years</t>
  </si>
  <si>
    <t>60 to 79 years</t>
  </si>
  <si>
    <t>80 years or older</t>
  </si>
  <si>
    <t>No abuser or Unknown</t>
  </si>
  <si>
    <t>Note:  Total includes all alleged abusers; some incidents involve more than one.  AAR= Adult at Risk</t>
  </si>
  <si>
    <t>Alleged Abusers' Gender</t>
  </si>
  <si>
    <t>Alleged Abusers' Relationship to Adult at Risk</t>
  </si>
  <si>
    <t>Daughter</t>
  </si>
  <si>
    <t>Grandchild</t>
  </si>
  <si>
    <t>Other relative</t>
  </si>
  <si>
    <t>Parent</t>
  </si>
  <si>
    <t>Service provider</t>
  </si>
  <si>
    <t>Son</t>
  </si>
  <si>
    <t>Spouse</t>
  </si>
  <si>
    <t>Are Alleged Abusers Caregivers?</t>
  </si>
  <si>
    <t>Do Alleged Abusers Live with Adult at Risk?</t>
  </si>
  <si>
    <t>Do Alleged Abusers Have Any Legal or Substitute Decision-Maker Status?</t>
  </si>
  <si>
    <t>Abusers' Legal Status</t>
  </si>
  <si>
    <t>No legal status</t>
  </si>
  <si>
    <t>Other legal status</t>
  </si>
  <si>
    <t>Unknown legal status</t>
  </si>
  <si>
    <t>Alleged Abusers' Characteristics</t>
  </si>
  <si>
    <t>Financial dependence: adult at risk on abuser</t>
  </si>
  <si>
    <t>Financial dependence: alleged abuser dependent on adult at risk</t>
  </si>
  <si>
    <t>Frail Elderly</t>
  </si>
  <si>
    <t>Morbidly Obese</t>
  </si>
  <si>
    <t>More than One Alleged Abuser?</t>
  </si>
  <si>
    <t>No, one alleged abuser only</t>
  </si>
  <si>
    <t>Was Hurt or Harm Substantiated?</t>
  </si>
  <si>
    <t>Substantiated</t>
  </si>
  <si>
    <t>Unsubstantiated</t>
  </si>
  <si>
    <t>Actions Taken to Assist Adult at Risk</t>
  </si>
  <si>
    <t>Guardian referral</t>
  </si>
  <si>
    <t>Investigation not accepted</t>
  </si>
  <si>
    <t>Mental health commitment</t>
  </si>
  <si>
    <t>Other disposition</t>
  </si>
  <si>
    <t>Other legal action</t>
  </si>
  <si>
    <t>Outreach continues</t>
  </si>
  <si>
    <t>Protective services placement</t>
  </si>
  <si>
    <t>Referral made to other agency</t>
  </si>
  <si>
    <t>Referral made to state agency</t>
  </si>
  <si>
    <t>Referral to detoxification services</t>
  </si>
  <si>
    <t>Services needed are not available</t>
  </si>
  <si>
    <t>Services not needed</t>
  </si>
  <si>
    <t>Services offered-all accepted</t>
  </si>
  <si>
    <t>Services offered-not accepted</t>
  </si>
  <si>
    <t>Services offered-some accepted</t>
  </si>
  <si>
    <t>Note:  Percents refer to share of all reports showing this action.  Multiple responses are allowed so numbers do not add up to 100%.</t>
  </si>
  <si>
    <t>Services Planned for Adult at Risk</t>
  </si>
  <si>
    <t>Emergency response services</t>
  </si>
  <si>
    <t>Facility-based care</t>
  </si>
  <si>
    <t>Medical services</t>
  </si>
  <si>
    <t>Other services planned</t>
  </si>
  <si>
    <t>Service coordination</t>
  </si>
  <si>
    <t>Substitute decision-making</t>
  </si>
  <si>
    <t>Services Planned for Alleged Abuser(s)</t>
  </si>
  <si>
    <t>No services planned</t>
  </si>
  <si>
    <t>Number of Incidents</t>
  </si>
  <si>
    <t>Friend or neighbor</t>
  </si>
  <si>
    <t>Housing inspection or zoning</t>
  </si>
  <si>
    <t>Mental health service provider</t>
  </si>
  <si>
    <t>Regulatory authority</t>
  </si>
  <si>
    <t>Other referral source</t>
  </si>
  <si>
    <t xml:space="preserve">Other provider </t>
  </si>
  <si>
    <t>Substance abuse service provider</t>
  </si>
  <si>
    <t>Vocational or day serice provider</t>
  </si>
  <si>
    <t xml:space="preserve">Other place </t>
  </si>
  <si>
    <t>Place of employment or day services</t>
  </si>
  <si>
    <t>Department Community Programs-51.42/437 Board</t>
  </si>
  <si>
    <t>Ombudsman or Board of Aging and Long-Term Care</t>
  </si>
  <si>
    <t>Wisconsin Department of Justice</t>
  </si>
  <si>
    <t>Division of Quality Assurance or Licensing and Regulation</t>
  </si>
  <si>
    <t>Public health department</t>
  </si>
  <si>
    <t>Black or African American</t>
  </si>
  <si>
    <t>Native American or Alaska Native</t>
  </si>
  <si>
    <t>Hawaiian or Pacific Islander</t>
  </si>
  <si>
    <t>Community-based residential facility (CBRF)</t>
  </si>
  <si>
    <t>Own home or apartment alone</t>
  </si>
  <si>
    <t>Own home or apartment with others</t>
  </si>
  <si>
    <t>Residential care apartment complex (RCAC)</t>
  </si>
  <si>
    <t>Community support program</t>
  </si>
  <si>
    <t>Comprehensive community services</t>
  </si>
  <si>
    <t>Home and community-based waiver</t>
  </si>
  <si>
    <t>Guardian of the estate</t>
  </si>
  <si>
    <t>Guardian of the person</t>
  </si>
  <si>
    <t>Representative payee</t>
  </si>
  <si>
    <t>Temporary guardian</t>
  </si>
  <si>
    <t>Power of attorney (POA) for finances (activated)</t>
  </si>
  <si>
    <t>Power of attorney (POA) for finances (not activated)</t>
  </si>
  <si>
    <t>Power of attorney (POA) for healthcare (activated)</t>
  </si>
  <si>
    <t>Power of attorney (POA) for healthcare (not activated)</t>
  </si>
  <si>
    <t>Blind or visually impaired</t>
  </si>
  <si>
    <t>Challenging or dangerous behavior</t>
  </si>
  <si>
    <t>Deaf or hard of hearing</t>
  </si>
  <si>
    <t xml:space="preserve">Mental illness </t>
  </si>
  <si>
    <t>No abuser or age unknown</t>
  </si>
  <si>
    <t>Power of asttorney (POA) for healthcare (activated)</t>
  </si>
  <si>
    <t>Mental Illness</t>
  </si>
  <si>
    <t>Referral to caregiver misconduct registry</t>
  </si>
  <si>
    <t>Referral to law enforcement or Department of Justice</t>
  </si>
  <si>
    <t>Referral to protection or advocacy agencies</t>
  </si>
  <si>
    <t xml:space="preserve">Referral to regulatory authority </t>
  </si>
  <si>
    <t>Response or investigation continues</t>
  </si>
  <si>
    <t>Advocacy or legal services</t>
  </si>
  <si>
    <t>Community-based aids or services</t>
  </si>
  <si>
    <t>Domestic violence or sexual assault victim services</t>
  </si>
  <si>
    <t>Neglect by others</t>
  </si>
  <si>
    <t>Self-neglect</t>
  </si>
  <si>
    <t>Financial exploitation</t>
  </si>
  <si>
    <t>Partial or incomplete</t>
  </si>
  <si>
    <t>Emotional abuse</t>
  </si>
  <si>
    <t>Physical abuse</t>
  </si>
  <si>
    <t>Sexual abuse</t>
  </si>
  <si>
    <t>Treatment without consent</t>
  </si>
  <si>
    <t>Unreasonable confinement or restraint</t>
  </si>
  <si>
    <t>Information only</t>
  </si>
  <si>
    <t>Other place</t>
  </si>
  <si>
    <t>Developmental disability board</t>
  </si>
  <si>
    <t>Unable to substantiate</t>
  </si>
  <si>
    <t>Daycare services or treatment</t>
  </si>
  <si>
    <t>Note:  Multiple responses were allowed so numbers do not add up to 100%. Percents refer to share of all alleged abusers.</t>
  </si>
  <si>
    <t>Note:  Percents represent share of all abusers who have this legal status. Multiple responses allowed sopercents do not total 100%.</t>
  </si>
  <si>
    <t xml:space="preserve">Note:  Total includes all alleged abusers; some incidents involve more than one. </t>
  </si>
  <si>
    <t>Elder Adults at Risk (EAAR) Incident Reports, Ages 60 and Older</t>
  </si>
  <si>
    <t>Note:  Percents represent share of all with any kind of substitute decision-maker. Multiple responses are allowed, so percents do not total 100%.</t>
  </si>
  <si>
    <t>Note:  Percents represent share of all abusers who have this legal status.  Multiple responses allowed, so percents do not total 100%.</t>
  </si>
  <si>
    <t>Note:  Multiple responses were allowed so numbers do not add up to 100%.  Percents refer to share of all alleged abusers.</t>
  </si>
  <si>
    <t>Note: Race and ethnicity are optional fields, so some reports are missing this information.  Although data may be incomplete, percents represent the share of all complete reports that showed each race/ethnicity category.</t>
  </si>
  <si>
    <t>Animal control or humane society</t>
  </si>
  <si>
    <t>Note:  Multiple responses were allowed so numbers do not add up to 100%. Percents refer to share of all incidents in which abuse or neglect was alleged.</t>
  </si>
  <si>
    <t>2013-20 Percent Change</t>
  </si>
  <si>
    <t>2013-20 Percent Point Change</t>
  </si>
  <si>
    <t>2013-20  Percent Point Change</t>
  </si>
  <si>
    <t>--</t>
  </si>
  <si>
    <t>2013-22 Percent Change</t>
  </si>
  <si>
    <t>2013-22 Percent Point Change</t>
  </si>
  <si>
    <t>Disab Rights WI (WCA)</t>
  </si>
  <si>
    <t>Sibling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</si>
</sst>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4"/>
      <color theme="1"/>
      <name val="Calibri"/>
      <family val="2"/>
    </font>
    <font>
      <sz val="10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3"/>
      <name val="Calibri"/>
      <family val="2"/>
    </font>
    <font>
      <sz val="13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1"/>
      <color rgb="FFFF0000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sz val="14"/>
      <name val="Calibri"/>
      <family val="2"/>
    </font>
    <font>
      <i/>
      <sz val="12"/>
      <name val="Calibri"/>
      <family val="2"/>
    </font>
    <font>
      <sz val="14"/>
      <color rgb="FFFF0000"/>
      <name val="Calibri"/>
      <family val="2"/>
    </font>
    <font>
      <sz val="13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119">
    <xf numFmtId="0" fontId="0" fillId="0" borderId="0" xfId="0"/>
    <xf numFmtId="0" fontId="0" fillId="0" borderId="0" xfId="0" applyAlignment="1">
      <alignment wrapText="1"/>
    </xf>
    <xf numFmtId="3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5" fillId="0" borderId="1" xfId="0" applyFont="1" applyBorder="1" applyAlignment="1">
      <alignment horizontal="left" vertical="center"/>
    </xf>
    <xf numFmtId="164" fontId="5" fillId="0" borderId="1" xfId="1" applyNumberFormat="1" applyFont="1" applyBorder="1" applyAlignment="1">
      <alignment horizontal="right" vertical="center" wrapText="1"/>
    </xf>
    <xf numFmtId="164" fontId="6" fillId="0" borderId="1" xfId="1" applyNumberFormat="1" applyFont="1" applyBorder="1" applyAlignment="1">
      <alignment horizontal="right" vertical="center" wrapText="1"/>
    </xf>
    <xf numFmtId="0" fontId="2" fillId="0" borderId="0" xfId="0" applyFont="1" applyAlignment="1">
      <alignment vertical="center"/>
    </xf>
    <xf numFmtId="164" fontId="5" fillId="0" borderId="1" xfId="0" applyNumberFormat="1" applyFont="1" applyBorder="1" applyAlignment="1">
      <alignment vertical="center" wrapText="1"/>
    </xf>
    <xf numFmtId="0" fontId="5" fillId="0" borderId="0" xfId="0" applyFont="1" applyAlignment="1">
      <alignment vertical="center"/>
    </xf>
    <xf numFmtId="164" fontId="6" fillId="0" borderId="1" xfId="0" applyNumberFormat="1" applyFont="1" applyBorder="1" applyAlignment="1">
      <alignment vertical="center" wrapText="1"/>
    </xf>
    <xf numFmtId="3" fontId="0" fillId="0" borderId="0" xfId="0" applyNumberFormat="1" applyAlignment="1">
      <alignment vertical="center" wrapText="1"/>
    </xf>
    <xf numFmtId="0" fontId="9" fillId="0" borderId="0" xfId="0" applyFont="1"/>
    <xf numFmtId="3" fontId="9" fillId="0" borderId="0" xfId="0" applyNumberFormat="1" applyFont="1" applyAlignment="1">
      <alignment vertical="center"/>
    </xf>
    <xf numFmtId="3" fontId="9" fillId="0" borderId="3" xfId="0" applyNumberFormat="1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9" fillId="0" borderId="0" xfId="0" applyNumberFormat="1" applyFont="1"/>
    <xf numFmtId="0" fontId="9" fillId="0" borderId="0" xfId="0" applyFont="1" applyAlignment="1">
      <alignment vertical="center"/>
    </xf>
    <xf numFmtId="9" fontId="10" fillId="0" borderId="0" xfId="1" applyFont="1" applyBorder="1" applyAlignment="1">
      <alignment vertical="center"/>
    </xf>
    <xf numFmtId="0" fontId="11" fillId="0" borderId="0" xfId="0" applyFont="1" applyAlignment="1">
      <alignment vertical="center" wrapText="1"/>
    </xf>
    <xf numFmtId="3" fontId="9" fillId="0" borderId="0" xfId="0" applyNumberFormat="1" applyFont="1" applyAlignment="1">
      <alignment vertical="center" wrapText="1"/>
    </xf>
    <xf numFmtId="3" fontId="9" fillId="0" borderId="3" xfId="0" applyNumberFormat="1" applyFont="1" applyBorder="1" applyAlignment="1">
      <alignment vertical="center" wrapText="1"/>
    </xf>
    <xf numFmtId="3" fontId="10" fillId="0" borderId="4" xfId="0" applyNumberFormat="1" applyFont="1" applyBorder="1" applyAlignment="1">
      <alignment vertical="center" wrapText="1"/>
    </xf>
    <xf numFmtId="3" fontId="11" fillId="0" borderId="0" xfId="0" applyNumberFormat="1" applyFont="1" applyAlignment="1">
      <alignment vertical="center" wrapText="1"/>
    </xf>
    <xf numFmtId="3" fontId="11" fillId="0" borderId="0" xfId="0" applyNumberFormat="1" applyFont="1" applyAlignment="1">
      <alignment wrapText="1"/>
    </xf>
    <xf numFmtId="0" fontId="11" fillId="0" borderId="0" xfId="0" applyFont="1" applyAlignment="1">
      <alignment wrapText="1"/>
    </xf>
    <xf numFmtId="0" fontId="9" fillId="0" borderId="0" xfId="0" applyFont="1" applyAlignment="1">
      <alignment vertical="center" wrapText="1"/>
    </xf>
    <xf numFmtId="0" fontId="7" fillId="0" borderId="5" xfId="0" applyFont="1" applyBorder="1" applyAlignment="1">
      <alignment vertical="center"/>
    </xf>
    <xf numFmtId="3" fontId="5" fillId="0" borderId="1" xfId="0" applyNumberFormat="1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9" fontId="5" fillId="0" borderId="1" xfId="1" applyFont="1" applyBorder="1" applyAlignment="1">
      <alignment vertical="center"/>
    </xf>
    <xf numFmtId="9" fontId="6" fillId="0" borderId="1" xfId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3" fontId="6" fillId="0" borderId="7" xfId="0" applyNumberFormat="1" applyFont="1" applyBorder="1" applyAlignment="1">
      <alignment vertical="center"/>
    </xf>
    <xf numFmtId="9" fontId="6" fillId="0" borderId="7" xfId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3" fontId="5" fillId="0" borderId="0" xfId="0" applyNumberFormat="1" applyFont="1" applyAlignment="1">
      <alignment vertical="center"/>
    </xf>
    <xf numFmtId="0" fontId="7" fillId="0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9" fillId="0" borderId="0" xfId="0" applyNumberFormat="1" applyFont="1" applyFill="1" applyAlignment="1">
      <alignment vertical="center"/>
    </xf>
    <xf numFmtId="3" fontId="6" fillId="0" borderId="1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Border="1" applyAlignment="1">
      <alignment horizontal="left" vertical="center"/>
    </xf>
    <xf numFmtId="164" fontId="10" fillId="0" borderId="0" xfId="1" applyNumberFormat="1" applyFont="1" applyBorder="1" applyAlignment="1">
      <alignment horizontal="right" vertical="center" wrapText="1"/>
    </xf>
    <xf numFmtId="164" fontId="10" fillId="0" borderId="0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9" fillId="0" borderId="3" xfId="0" applyFont="1" applyBorder="1" applyAlignment="1">
      <alignment vertical="center"/>
    </xf>
    <xf numFmtId="3" fontId="10" fillId="0" borderId="0" xfId="0" applyNumberFormat="1" applyFont="1" applyAlignment="1">
      <alignment vertical="center" wrapText="1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 wrapText="1"/>
    </xf>
    <xf numFmtId="0" fontId="13" fillId="0" borderId="1" xfId="0" applyFont="1" applyBorder="1" applyAlignment="1">
      <alignment vertical="center"/>
    </xf>
    <xf numFmtId="0" fontId="7" fillId="0" borderId="5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/>
    </xf>
    <xf numFmtId="0" fontId="14" fillId="0" borderId="8" xfId="0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/>
    </xf>
    <xf numFmtId="164" fontId="6" fillId="0" borderId="7" xfId="1" applyNumberFormat="1" applyFont="1" applyBorder="1" applyAlignment="1">
      <alignment horizontal="right" vertical="center" wrapText="1"/>
    </xf>
    <xf numFmtId="164" fontId="6" fillId="0" borderId="7" xfId="0" applyNumberFormat="1" applyFont="1" applyBorder="1" applyAlignment="1">
      <alignment vertical="center" wrapText="1"/>
    </xf>
    <xf numFmtId="0" fontId="5" fillId="0" borderId="9" xfId="0" applyFont="1" applyBorder="1" applyAlignment="1">
      <alignment vertical="center"/>
    </xf>
    <xf numFmtId="3" fontId="5" fillId="0" borderId="9" xfId="0" applyNumberFormat="1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9" fontId="6" fillId="0" borderId="1" xfId="1" quotePrefix="1" applyFont="1" applyBorder="1" applyAlignment="1">
      <alignment horizontal="center" vertical="center"/>
    </xf>
    <xf numFmtId="9" fontId="5" fillId="0" borderId="1" xfId="1" quotePrefix="1" applyFont="1" applyBorder="1" applyAlignment="1">
      <alignment horizontal="center" vertical="center"/>
    </xf>
    <xf numFmtId="164" fontId="5" fillId="0" borderId="1" xfId="0" quotePrefix="1" applyNumberFormat="1" applyFont="1" applyBorder="1" applyAlignment="1">
      <alignment horizontal="center" vertical="center" wrapText="1"/>
    </xf>
    <xf numFmtId="9" fontId="5" fillId="0" borderId="1" xfId="1" applyFont="1" applyBorder="1" applyAlignment="1">
      <alignment horizontal="right" vertical="center"/>
    </xf>
    <xf numFmtId="9" fontId="6" fillId="0" borderId="1" xfId="1" applyFont="1" applyBorder="1" applyAlignment="1">
      <alignment horizontal="right" vertical="center"/>
    </xf>
    <xf numFmtId="9" fontId="5" fillId="0" borderId="1" xfId="1" applyNumberFormat="1" applyFont="1" applyBorder="1" applyAlignment="1">
      <alignment vertical="center"/>
    </xf>
    <xf numFmtId="9" fontId="6" fillId="0" borderId="1" xfId="1" applyNumberFormat="1" applyFont="1" applyBorder="1" applyAlignment="1">
      <alignment vertical="center"/>
    </xf>
    <xf numFmtId="0" fontId="7" fillId="0" borderId="0" xfId="0" applyFont="1" applyAlignment="1">
      <alignment vertical="center"/>
    </xf>
    <xf numFmtId="0" fontId="5" fillId="0" borderId="5" xfId="0" applyFont="1" applyBorder="1" applyAlignment="1">
      <alignment horizontal="left" vertical="center"/>
    </xf>
    <xf numFmtId="3" fontId="5" fillId="0" borderId="5" xfId="0" applyNumberFormat="1" applyFont="1" applyBorder="1" applyAlignment="1">
      <alignment vertical="center" wrapText="1"/>
    </xf>
    <xf numFmtId="3" fontId="5" fillId="0" borderId="1" xfId="0" applyNumberFormat="1" applyFont="1" applyBorder="1" applyAlignment="1">
      <alignment vertical="center" wrapText="1"/>
    </xf>
    <xf numFmtId="3" fontId="6" fillId="0" borderId="1" xfId="0" applyNumberFormat="1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left" vertical="center"/>
    </xf>
    <xf numFmtId="3" fontId="5" fillId="0" borderId="0" xfId="0" applyNumberFormat="1" applyFont="1" applyAlignment="1">
      <alignment vertical="center" wrapText="1"/>
    </xf>
    <xf numFmtId="3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Fill="1" applyBorder="1" applyAlignment="1">
      <alignment horizontal="left" vertical="center"/>
    </xf>
    <xf numFmtId="3" fontId="5" fillId="0" borderId="1" xfId="0" applyNumberFormat="1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vertical="center" wrapText="1"/>
    </xf>
    <xf numFmtId="0" fontId="11" fillId="0" borderId="8" xfId="0" applyFont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8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Fill="1" applyAlignment="1">
      <alignment horizontal="center" vertical="center" wrapText="1"/>
    </xf>
    <xf numFmtId="0" fontId="17" fillId="0" borderId="0" xfId="0" applyFont="1" applyFill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 applyFill="1" applyAlignment="1">
      <alignment vertical="center" wrapText="1"/>
    </xf>
    <xf numFmtId="0" fontId="10" fillId="0" borderId="6" xfId="0" applyFont="1" applyBorder="1" applyAlignment="1">
      <alignment horizontal="left" vertical="center"/>
    </xf>
    <xf numFmtId="3" fontId="5" fillId="0" borderId="1" xfId="0" applyNumberFormat="1" applyFont="1" applyFill="1" applyBorder="1" applyAlignment="1">
      <alignment horizontal="right" vertical="center" wrapText="1"/>
    </xf>
    <xf numFmtId="9" fontId="5" fillId="0" borderId="5" xfId="1" applyFont="1" applyBorder="1" applyAlignment="1">
      <alignment vertical="center" wrapText="1"/>
    </xf>
    <xf numFmtId="9" fontId="5" fillId="0" borderId="1" xfId="1" applyFont="1" applyBorder="1" applyAlignment="1">
      <alignment vertical="center" wrapText="1"/>
    </xf>
    <xf numFmtId="9" fontId="6" fillId="0" borderId="1" xfId="1" applyFont="1" applyBorder="1" applyAlignment="1">
      <alignment vertical="center" wrapText="1"/>
    </xf>
    <xf numFmtId="9" fontId="5" fillId="0" borderId="1" xfId="1" applyNumberFormat="1" applyFont="1" applyBorder="1" applyAlignment="1">
      <alignment vertical="center" wrapText="1"/>
    </xf>
    <xf numFmtId="9" fontId="6" fillId="0" borderId="5" xfId="1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9" fontId="5" fillId="0" borderId="1" xfId="1" applyFont="1" applyFill="1" applyBorder="1" applyAlignment="1">
      <alignment horizontal="right" vertical="center" wrapText="1"/>
    </xf>
    <xf numFmtId="9" fontId="6" fillId="0" borderId="1" xfId="1" applyFont="1" applyFill="1" applyBorder="1" applyAlignment="1">
      <alignment horizontal="right" vertical="center" wrapText="1"/>
    </xf>
    <xf numFmtId="164" fontId="5" fillId="0" borderId="5" xfId="1" applyNumberFormat="1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437"/>
  <sheetViews>
    <sheetView tabSelected="1" zoomScaleNormal="100" workbookViewId="0">
      <pane ySplit="2" topLeftCell="A3" activePane="bottomLeft" state="frozen"/>
      <selection pane="bottomLeft" activeCell="X244" sqref="X244"/>
    </sheetView>
  </sheetViews>
  <sheetFormatPr defaultColWidth="9.109375" defaultRowHeight="30" customHeight="1" x14ac:dyDescent="0.3"/>
  <cols>
    <col min="1" max="1" width="60.6640625" style="5" customWidth="1"/>
    <col min="2" max="7" width="8.6640625" style="5" customWidth="1"/>
    <col min="8" max="11" width="8.6640625" style="16" customWidth="1"/>
    <col min="12" max="12" width="3.33203125" style="5" customWidth="1"/>
    <col min="13" max="18" width="8.6640625" style="5" customWidth="1"/>
    <col min="19" max="22" width="8.6640625" style="16" customWidth="1"/>
    <col min="23" max="23" width="3.33203125" style="5" customWidth="1"/>
    <col min="24" max="24" width="18.44140625" style="7" customWidth="1"/>
    <col min="25" max="25" width="19.44140625" style="7" customWidth="1"/>
    <col min="26" max="16384" width="9.109375" style="5"/>
  </cols>
  <sheetData>
    <row r="1" spans="1:25" ht="30" customHeight="1" x14ac:dyDescent="0.3">
      <c r="A1" s="11" t="s">
        <v>230</v>
      </c>
    </row>
    <row r="2" spans="1:25" s="40" customFormat="1" ht="59.25" customHeight="1" x14ac:dyDescent="0.3">
      <c r="A2" s="54"/>
      <c r="B2" s="114" t="s">
        <v>164</v>
      </c>
      <c r="C2" s="115"/>
      <c r="D2" s="115"/>
      <c r="E2" s="115"/>
      <c r="F2" s="115"/>
      <c r="G2" s="115"/>
      <c r="H2" s="115"/>
      <c r="I2" s="115"/>
      <c r="J2" s="115"/>
      <c r="K2" s="116"/>
      <c r="L2" s="61"/>
      <c r="M2" s="114" t="s">
        <v>1</v>
      </c>
      <c r="N2" s="117"/>
      <c r="O2" s="117"/>
      <c r="P2" s="117"/>
      <c r="Q2" s="117"/>
      <c r="R2" s="117"/>
      <c r="S2" s="117"/>
      <c r="T2" s="117"/>
      <c r="U2" s="117"/>
      <c r="V2" s="118"/>
      <c r="W2" s="62"/>
      <c r="X2" s="63" t="s">
        <v>241</v>
      </c>
      <c r="Y2" s="63" t="s">
        <v>242</v>
      </c>
    </row>
    <row r="3" spans="1:25" s="13" customFormat="1" ht="49.5" customHeight="1" x14ac:dyDescent="0.3">
      <c r="A3" s="31" t="s">
        <v>2</v>
      </c>
      <c r="B3" s="31">
        <v>2013</v>
      </c>
      <c r="C3" s="31">
        <v>2014</v>
      </c>
      <c r="D3" s="31">
        <v>2015</v>
      </c>
      <c r="E3" s="31">
        <v>2016</v>
      </c>
      <c r="F3" s="31">
        <v>2017</v>
      </c>
      <c r="G3" s="31">
        <v>2018</v>
      </c>
      <c r="H3" s="31">
        <v>2019</v>
      </c>
      <c r="I3" s="31">
        <v>2020</v>
      </c>
      <c r="J3" s="31">
        <v>2021</v>
      </c>
      <c r="K3" s="31">
        <v>2022</v>
      </c>
      <c r="L3" s="40"/>
      <c r="M3" s="31">
        <v>2013</v>
      </c>
      <c r="N3" s="31">
        <v>2014</v>
      </c>
      <c r="O3" s="31">
        <v>2015</v>
      </c>
      <c r="P3" s="31">
        <v>2016</v>
      </c>
      <c r="Q3" s="31">
        <v>2017</v>
      </c>
      <c r="R3" s="31">
        <v>2018</v>
      </c>
      <c r="S3" s="31">
        <v>2019</v>
      </c>
      <c r="T3" s="31">
        <v>2020</v>
      </c>
      <c r="U3" s="31">
        <v>2021</v>
      </c>
      <c r="V3" s="31">
        <v>2022</v>
      </c>
      <c r="W3" s="40"/>
      <c r="X3" s="60" t="s">
        <v>241</v>
      </c>
      <c r="Y3" s="60" t="s">
        <v>242</v>
      </c>
    </row>
    <row r="4" spans="1:25" s="13" customFormat="1" ht="24.9" customHeight="1" x14ac:dyDescent="0.3">
      <c r="A4" s="8" t="s">
        <v>3</v>
      </c>
      <c r="B4" s="32">
        <v>6295</v>
      </c>
      <c r="C4" s="32">
        <v>6927</v>
      </c>
      <c r="D4" s="32">
        <v>7279</v>
      </c>
      <c r="E4" s="32">
        <v>7987</v>
      </c>
      <c r="F4" s="32">
        <v>8469</v>
      </c>
      <c r="G4" s="32">
        <v>8792</v>
      </c>
      <c r="H4" s="32">
        <v>10018</v>
      </c>
      <c r="I4" s="32">
        <v>10428</v>
      </c>
      <c r="J4" s="32">
        <v>10712</v>
      </c>
      <c r="K4" s="32">
        <v>10651</v>
      </c>
      <c r="M4" s="34">
        <v>0.99431369451903329</v>
      </c>
      <c r="N4" s="34">
        <v>0.99354561101549055</v>
      </c>
      <c r="O4" s="34">
        <v>0.99399153352451186</v>
      </c>
      <c r="P4" s="34">
        <v>0.99452123023284766</v>
      </c>
      <c r="Q4" s="34">
        <v>0.99635294117647055</v>
      </c>
      <c r="R4" s="34">
        <v>0.99875042599113939</v>
      </c>
      <c r="S4" s="34">
        <v>0.99850493371872817</v>
      </c>
      <c r="T4" s="34">
        <v>0.99990411352958097</v>
      </c>
      <c r="U4" s="34">
        <v>0.99720722398063677</v>
      </c>
      <c r="V4" s="34">
        <f>K4/K6</f>
        <v>0.99449112978524745</v>
      </c>
      <c r="X4" s="9">
        <f>K4/B4-1</f>
        <v>0.6919777601270849</v>
      </c>
      <c r="Y4" s="12">
        <f>V4-M4</f>
        <v>1.7743526621416539E-4</v>
      </c>
    </row>
    <row r="5" spans="1:25" s="13" customFormat="1" ht="24.9" customHeight="1" x14ac:dyDescent="0.3">
      <c r="A5" s="8" t="s">
        <v>216</v>
      </c>
      <c r="B5" s="32">
        <v>36</v>
      </c>
      <c r="C5" s="32">
        <v>45</v>
      </c>
      <c r="D5" s="32">
        <v>44</v>
      </c>
      <c r="E5" s="32">
        <v>44</v>
      </c>
      <c r="F5" s="32">
        <v>31</v>
      </c>
      <c r="G5" s="32">
        <v>11</v>
      </c>
      <c r="H5" s="32">
        <v>15</v>
      </c>
      <c r="I5" s="32">
        <v>1</v>
      </c>
      <c r="J5" s="32">
        <v>30</v>
      </c>
      <c r="K5" s="32">
        <v>59</v>
      </c>
      <c r="M5" s="34">
        <v>5.6863054809666719E-3</v>
      </c>
      <c r="N5" s="34">
        <v>6.4543889845094663E-3</v>
      </c>
      <c r="O5" s="34">
        <v>6.0084664754881875E-3</v>
      </c>
      <c r="P5" s="34">
        <v>5.4787697671522849E-3</v>
      </c>
      <c r="Q5" s="34">
        <v>3.6470588235294117E-3</v>
      </c>
      <c r="R5" s="34">
        <v>1.2495740088606156E-3</v>
      </c>
      <c r="S5" s="34">
        <v>1.4950662812718031E-3</v>
      </c>
      <c r="T5" s="34">
        <v>9.5886470419023881E-5</v>
      </c>
      <c r="U5" s="34">
        <v>2.792776019363247E-3</v>
      </c>
      <c r="V5" s="34">
        <f>K5/K6</f>
        <v>5.5088702147525681E-3</v>
      </c>
      <c r="X5" s="9">
        <f t="shared" ref="X5:X6" si="0">K5/B5-1</f>
        <v>0.63888888888888884</v>
      </c>
      <c r="Y5" s="12">
        <f t="shared" ref="Y5:Y6" si="1">V5-M5</f>
        <v>-1.7743526621410381E-4</v>
      </c>
    </row>
    <row r="6" spans="1:25" s="13" customFormat="1" ht="24.9" customHeight="1" x14ac:dyDescent="0.3">
      <c r="A6" s="52" t="s">
        <v>4</v>
      </c>
      <c r="B6" s="33">
        <v>6331</v>
      </c>
      <c r="C6" s="33">
        <v>6972</v>
      </c>
      <c r="D6" s="33">
        <v>7323</v>
      </c>
      <c r="E6" s="33">
        <v>8031</v>
      </c>
      <c r="F6" s="33">
        <v>8500</v>
      </c>
      <c r="G6" s="33">
        <v>8803</v>
      </c>
      <c r="H6" s="33">
        <v>10033</v>
      </c>
      <c r="I6" s="33">
        <v>10429</v>
      </c>
      <c r="J6" s="33">
        <v>10742</v>
      </c>
      <c r="K6" s="33">
        <f>SUM(K4:K5)</f>
        <v>10710</v>
      </c>
      <c r="L6" s="41"/>
      <c r="M6" s="35">
        <v>1</v>
      </c>
      <c r="N6" s="35">
        <v>1</v>
      </c>
      <c r="O6" s="35">
        <v>1</v>
      </c>
      <c r="P6" s="35">
        <v>1</v>
      </c>
      <c r="Q6" s="35">
        <v>1</v>
      </c>
      <c r="R6" s="35">
        <v>1</v>
      </c>
      <c r="S6" s="35">
        <v>1</v>
      </c>
      <c r="T6" s="35">
        <v>1</v>
      </c>
      <c r="U6" s="35">
        <v>1</v>
      </c>
      <c r="V6" s="35">
        <v>1</v>
      </c>
      <c r="X6" s="10">
        <f t="shared" si="0"/>
        <v>0.69167588058758489</v>
      </c>
      <c r="Y6" s="14">
        <f t="shared" si="1"/>
        <v>0</v>
      </c>
    </row>
    <row r="7" spans="1:25" s="21" customFormat="1" ht="24.9" customHeight="1" x14ac:dyDescent="0.3">
      <c r="B7" s="17"/>
      <c r="C7" s="17"/>
      <c r="D7" s="17"/>
      <c r="E7" s="17"/>
      <c r="F7" s="17"/>
      <c r="G7" s="17"/>
      <c r="H7" s="17"/>
      <c r="I7" s="17"/>
      <c r="J7" s="17"/>
      <c r="K7" s="17"/>
      <c r="X7" s="30"/>
      <c r="Y7" s="30"/>
    </row>
    <row r="8" spans="1:25" s="21" customFormat="1" ht="50.1" customHeight="1" x14ac:dyDescent="0.3">
      <c r="A8" s="36" t="s">
        <v>5</v>
      </c>
      <c r="B8" s="36">
        <v>2013</v>
      </c>
      <c r="C8" s="36">
        <v>2014</v>
      </c>
      <c r="D8" s="36">
        <v>2015</v>
      </c>
      <c r="E8" s="36">
        <v>2016</v>
      </c>
      <c r="F8" s="36">
        <v>2017</v>
      </c>
      <c r="G8" s="36">
        <v>2018</v>
      </c>
      <c r="H8" s="36">
        <v>2019</v>
      </c>
      <c r="I8" s="36">
        <v>2020</v>
      </c>
      <c r="J8" s="36">
        <v>2021</v>
      </c>
      <c r="K8" s="36">
        <v>2022</v>
      </c>
      <c r="L8" s="40"/>
      <c r="M8" s="36">
        <v>2013</v>
      </c>
      <c r="N8" s="36">
        <v>2014</v>
      </c>
      <c r="O8" s="36">
        <v>2015</v>
      </c>
      <c r="P8" s="36">
        <v>2016</v>
      </c>
      <c r="Q8" s="36">
        <v>2017</v>
      </c>
      <c r="R8" s="36">
        <v>2018</v>
      </c>
      <c r="S8" s="36">
        <v>2019</v>
      </c>
      <c r="T8" s="36">
        <v>2020</v>
      </c>
      <c r="U8" s="36">
        <v>2021</v>
      </c>
      <c r="V8" s="36">
        <v>2022</v>
      </c>
      <c r="W8" s="40"/>
      <c r="X8" s="42" t="s">
        <v>241</v>
      </c>
      <c r="Y8" s="42" t="s">
        <v>242</v>
      </c>
    </row>
    <row r="9" spans="1:25" s="21" customFormat="1" ht="24.9" customHeight="1" x14ac:dyDescent="0.3">
      <c r="A9" s="8" t="s">
        <v>214</v>
      </c>
      <c r="B9" s="32">
        <v>3135</v>
      </c>
      <c r="C9" s="32">
        <v>3542</v>
      </c>
      <c r="D9" s="32">
        <v>3728</v>
      </c>
      <c r="E9" s="32">
        <v>4106</v>
      </c>
      <c r="F9" s="32">
        <v>4059</v>
      </c>
      <c r="G9" s="32">
        <v>4421</v>
      </c>
      <c r="H9" s="32">
        <v>4976</v>
      </c>
      <c r="I9" s="32">
        <v>4896</v>
      </c>
      <c r="J9" s="32">
        <v>4799</v>
      </c>
      <c r="K9" s="32">
        <v>5063</v>
      </c>
      <c r="L9" s="13"/>
      <c r="M9" s="34">
        <v>0.49801429706115963</v>
      </c>
      <c r="N9" s="34">
        <v>0.51133246715749969</v>
      </c>
      <c r="O9" s="34">
        <v>0.51215826349773319</v>
      </c>
      <c r="P9" s="34">
        <v>0.51408538875672971</v>
      </c>
      <c r="Q9" s="34">
        <v>0.47927736450584485</v>
      </c>
      <c r="R9" s="34">
        <v>0.50284349408553231</v>
      </c>
      <c r="S9" s="34">
        <v>0.49670592932721103</v>
      </c>
      <c r="T9" s="34">
        <v>0.46950517836593786</v>
      </c>
      <c r="U9" s="34">
        <v>0.44800224047796866</v>
      </c>
      <c r="V9" s="34">
        <f>K9/10651</f>
        <v>0.47535442681438361</v>
      </c>
      <c r="W9" s="13"/>
      <c r="X9" s="9">
        <f t="shared" ref="X9:X18" si="2">K9/B9-1</f>
        <v>0.6149920255183412</v>
      </c>
      <c r="Y9" s="12">
        <f t="shared" ref="Y9:Y18" si="3">V9-M9</f>
        <v>-2.2659870246776015E-2</v>
      </c>
    </row>
    <row r="10" spans="1:25" s="21" customFormat="1" ht="24.9" customHeight="1" x14ac:dyDescent="0.3">
      <c r="A10" s="8" t="s">
        <v>215</v>
      </c>
      <c r="B10" s="32">
        <v>1171</v>
      </c>
      <c r="C10" s="32">
        <v>1262</v>
      </c>
      <c r="D10" s="32">
        <v>1297</v>
      </c>
      <c r="E10" s="32">
        <v>1371</v>
      </c>
      <c r="F10" s="32">
        <v>1611</v>
      </c>
      <c r="G10" s="32">
        <v>1751</v>
      </c>
      <c r="H10" s="32">
        <v>2003</v>
      </c>
      <c r="I10" s="32">
        <v>2148</v>
      </c>
      <c r="J10" s="32">
        <v>2314</v>
      </c>
      <c r="K10" s="32">
        <v>2340</v>
      </c>
      <c r="L10" s="13"/>
      <c r="M10" s="34">
        <v>0.18602065131056394</v>
      </c>
      <c r="N10" s="34">
        <v>0.18218565035368847</v>
      </c>
      <c r="O10" s="34">
        <v>0.17818381645830472</v>
      </c>
      <c r="P10" s="34">
        <v>0.17165393764867912</v>
      </c>
      <c r="Q10" s="34">
        <v>0.19022316684378321</v>
      </c>
      <c r="R10" s="34">
        <v>0.19915832575068243</v>
      </c>
      <c r="S10" s="34">
        <v>0.19994010780594929</v>
      </c>
      <c r="T10" s="34">
        <v>0.20598388952819333</v>
      </c>
      <c r="U10" s="34">
        <v>0.21601941747572814</v>
      </c>
      <c r="V10" s="34">
        <f t="shared" ref="V10:V18" si="4">K10/10651</f>
        <v>0.21969768096892311</v>
      </c>
      <c r="W10" s="13"/>
      <c r="X10" s="9">
        <f t="shared" si="2"/>
        <v>0.99829205807002563</v>
      </c>
      <c r="Y10" s="12">
        <f t="shared" si="3"/>
        <v>3.367702965835917E-2</v>
      </c>
    </row>
    <row r="11" spans="1:25" s="21" customFormat="1" ht="24.9" customHeight="1" x14ac:dyDescent="0.3">
      <c r="A11" s="8" t="s">
        <v>213</v>
      </c>
      <c r="B11" s="32">
        <v>791</v>
      </c>
      <c r="C11" s="32">
        <v>750</v>
      </c>
      <c r="D11" s="32">
        <v>772</v>
      </c>
      <c r="E11" s="32">
        <v>792</v>
      </c>
      <c r="F11" s="32">
        <v>829</v>
      </c>
      <c r="G11" s="32">
        <v>789</v>
      </c>
      <c r="H11" s="32">
        <v>963</v>
      </c>
      <c r="I11" s="32">
        <v>1003</v>
      </c>
      <c r="J11" s="32">
        <v>969</v>
      </c>
      <c r="K11" s="32">
        <v>1104</v>
      </c>
      <c r="L11" s="13"/>
      <c r="M11" s="34">
        <v>0.12565528196981732</v>
      </c>
      <c r="N11" s="34">
        <v>0.10827197921177999</v>
      </c>
      <c r="O11" s="34">
        <v>0.10605852452259926</v>
      </c>
      <c r="P11" s="34">
        <v>9.9161136847376985E-2</v>
      </c>
      <c r="Q11" s="34">
        <v>9.7886409257291293E-2</v>
      </c>
      <c r="R11" s="34">
        <v>8.974067333939946E-2</v>
      </c>
      <c r="S11" s="34">
        <v>9.6126971451387502E-2</v>
      </c>
      <c r="T11" s="34">
        <v>9.618335251246643E-2</v>
      </c>
      <c r="U11" s="34">
        <v>9.0459297983569831E-2</v>
      </c>
      <c r="V11" s="34">
        <f t="shared" si="4"/>
        <v>0.10365223922636373</v>
      </c>
      <c r="W11" s="13"/>
      <c r="X11" s="9">
        <f t="shared" si="2"/>
        <v>0.39570164348925418</v>
      </c>
      <c r="Y11" s="12">
        <f t="shared" si="3"/>
        <v>-2.2003042743453591E-2</v>
      </c>
    </row>
    <row r="12" spans="1:25" s="21" customFormat="1" ht="24.9" customHeight="1" x14ac:dyDescent="0.3">
      <c r="A12" s="8" t="s">
        <v>217</v>
      </c>
      <c r="B12" s="32">
        <v>388</v>
      </c>
      <c r="C12" s="32">
        <v>448</v>
      </c>
      <c r="D12" s="32">
        <v>407</v>
      </c>
      <c r="E12" s="32">
        <v>424</v>
      </c>
      <c r="F12" s="32">
        <v>455</v>
      </c>
      <c r="G12" s="32">
        <v>463</v>
      </c>
      <c r="H12" s="32">
        <v>551</v>
      </c>
      <c r="I12" s="32">
        <v>717</v>
      </c>
      <c r="J12" s="32">
        <v>525</v>
      </c>
      <c r="K12" s="32">
        <v>533</v>
      </c>
      <c r="L12" s="13"/>
      <c r="M12" s="34">
        <v>6.1636219221604449E-2</v>
      </c>
      <c r="N12" s="34">
        <v>6.4674462249169909E-2</v>
      </c>
      <c r="O12" s="34">
        <v>5.5914273938727846E-2</v>
      </c>
      <c r="P12" s="34">
        <v>5.3086265180918996E-2</v>
      </c>
      <c r="Q12" s="34">
        <v>5.3725351281142995E-2</v>
      </c>
      <c r="R12" s="34">
        <v>5.2661510464058238E-2</v>
      </c>
      <c r="S12" s="34">
        <v>5.5000998203234182E-2</v>
      </c>
      <c r="T12" s="34">
        <v>6.8757192174913689E-2</v>
      </c>
      <c r="U12" s="34">
        <v>4.9010455563853625E-2</v>
      </c>
      <c r="V12" s="34">
        <f t="shared" si="4"/>
        <v>5.0042249554032484E-2</v>
      </c>
      <c r="W12" s="13"/>
      <c r="X12" s="9">
        <f t="shared" si="2"/>
        <v>0.37371134020618557</v>
      </c>
      <c r="Y12" s="12">
        <f t="shared" si="3"/>
        <v>-1.1593969667571966E-2</v>
      </c>
    </row>
    <row r="13" spans="1:25" s="21" customFormat="1" ht="24.9" customHeight="1" x14ac:dyDescent="0.3">
      <c r="A13" s="8" t="s">
        <v>218</v>
      </c>
      <c r="B13" s="32">
        <v>253</v>
      </c>
      <c r="C13" s="32">
        <v>283</v>
      </c>
      <c r="D13" s="32">
        <v>262</v>
      </c>
      <c r="E13" s="32">
        <v>271</v>
      </c>
      <c r="F13" s="32">
        <v>349</v>
      </c>
      <c r="G13" s="32">
        <v>265</v>
      </c>
      <c r="H13" s="32">
        <v>348</v>
      </c>
      <c r="I13" s="32">
        <v>650</v>
      </c>
      <c r="J13" s="32">
        <v>721</v>
      </c>
      <c r="K13" s="32">
        <v>502</v>
      </c>
      <c r="L13" s="13"/>
      <c r="M13" s="34">
        <v>4.0190627482128677E-2</v>
      </c>
      <c r="N13" s="34">
        <v>4.0854626822578316E-2</v>
      </c>
      <c r="O13" s="34">
        <v>3.5993955213628248E-2</v>
      </c>
      <c r="P13" s="34">
        <v>3.3930136471766618E-2</v>
      </c>
      <c r="Q13" s="34">
        <v>4.1209115598063527E-2</v>
      </c>
      <c r="R13" s="34">
        <v>3.0141037306642401E-2</v>
      </c>
      <c r="S13" s="34">
        <v>3.4737472549411057E-2</v>
      </c>
      <c r="T13" s="34">
        <v>6.2332182585347146E-2</v>
      </c>
      <c r="U13" s="34">
        <v>6.7307692307692304E-2</v>
      </c>
      <c r="V13" s="34">
        <f t="shared" si="4"/>
        <v>4.7131724720683506E-2</v>
      </c>
      <c r="W13" s="13"/>
      <c r="X13" s="9">
        <f t="shared" si="2"/>
        <v>0.98418972332015819</v>
      </c>
      <c r="Y13" s="12">
        <f t="shared" si="3"/>
        <v>6.9410972385548289E-3</v>
      </c>
    </row>
    <row r="14" spans="1:25" s="21" customFormat="1" ht="24.9" customHeight="1" x14ac:dyDescent="0.3">
      <c r="A14" s="8" t="s">
        <v>219</v>
      </c>
      <c r="B14" s="32">
        <v>31</v>
      </c>
      <c r="C14" s="32">
        <v>47</v>
      </c>
      <c r="D14" s="32">
        <v>40</v>
      </c>
      <c r="E14" s="32">
        <v>30</v>
      </c>
      <c r="F14" s="32">
        <v>40</v>
      </c>
      <c r="G14" s="32">
        <v>51</v>
      </c>
      <c r="H14" s="32">
        <v>64</v>
      </c>
      <c r="I14" s="32">
        <v>41</v>
      </c>
      <c r="J14" s="32">
        <v>58</v>
      </c>
      <c r="K14" s="32">
        <v>56</v>
      </c>
      <c r="L14" s="13"/>
      <c r="M14" s="34">
        <v>4.9245432883240669E-3</v>
      </c>
      <c r="N14" s="34">
        <v>6.7850440306048794E-3</v>
      </c>
      <c r="O14" s="34">
        <v>5.4952603379585111E-3</v>
      </c>
      <c r="P14" s="34">
        <v>3.7561036684612497E-3</v>
      </c>
      <c r="Q14" s="34">
        <v>4.7231078049356475E-3</v>
      </c>
      <c r="R14" s="34">
        <v>5.8007279344858961E-3</v>
      </c>
      <c r="S14" s="34">
        <v>6.3885006987422638E-3</v>
      </c>
      <c r="T14" s="34">
        <v>3.9317222861526661E-3</v>
      </c>
      <c r="U14" s="34">
        <v>5.4144884241971621E-3</v>
      </c>
      <c r="V14" s="34">
        <f t="shared" si="4"/>
        <v>5.25772227959816E-3</v>
      </c>
      <c r="W14" s="13"/>
      <c r="X14" s="9">
        <f t="shared" si="2"/>
        <v>0.80645161290322576</v>
      </c>
      <c r="Y14" s="12">
        <f t="shared" si="3"/>
        <v>3.3317899127409314E-4</v>
      </c>
    </row>
    <row r="15" spans="1:25" s="21" customFormat="1" ht="24.9" customHeight="1" x14ac:dyDescent="0.3">
      <c r="A15" s="8" t="s">
        <v>221</v>
      </c>
      <c r="B15" s="32">
        <v>2</v>
      </c>
      <c r="C15" s="32">
        <v>4</v>
      </c>
      <c r="D15" s="32">
        <v>20</v>
      </c>
      <c r="E15" s="32">
        <v>20</v>
      </c>
      <c r="F15" s="32">
        <v>14</v>
      </c>
      <c r="G15" s="32">
        <v>16</v>
      </c>
      <c r="H15" s="32">
        <v>22</v>
      </c>
      <c r="I15" s="32">
        <v>14</v>
      </c>
      <c r="J15" s="32">
        <v>4</v>
      </c>
      <c r="K15" s="32">
        <v>18</v>
      </c>
      <c r="L15" s="13"/>
      <c r="M15" s="34">
        <v>3.1771247021445591E-4</v>
      </c>
      <c r="N15" s="34">
        <v>5.7745055579615993E-4</v>
      </c>
      <c r="O15" s="34">
        <v>2.7476301689792555E-3</v>
      </c>
      <c r="P15" s="34">
        <v>2.5040691123074995E-3</v>
      </c>
      <c r="Q15" s="34">
        <v>1.6530877317274767E-3</v>
      </c>
      <c r="R15" s="34">
        <v>1.8198362147406734E-3</v>
      </c>
      <c r="S15" s="34">
        <v>2.1960471151926532E-3</v>
      </c>
      <c r="T15" s="34">
        <v>1.3425393172228615E-3</v>
      </c>
      <c r="U15" s="34">
        <v>3.734129947722181E-4</v>
      </c>
      <c r="V15" s="34">
        <f t="shared" si="4"/>
        <v>1.6899821612994085E-3</v>
      </c>
      <c r="W15" s="13"/>
      <c r="X15" s="9">
        <f t="shared" si="2"/>
        <v>8</v>
      </c>
      <c r="Y15" s="12">
        <f t="shared" si="3"/>
        <v>1.3722696910849527E-3</v>
      </c>
    </row>
    <row r="16" spans="1:25" s="21" customFormat="1" ht="24.9" customHeight="1" x14ac:dyDescent="0.3">
      <c r="A16" s="8" t="s">
        <v>220</v>
      </c>
      <c r="B16" s="32">
        <v>14</v>
      </c>
      <c r="C16" s="32">
        <v>11</v>
      </c>
      <c r="D16" s="32">
        <v>2</v>
      </c>
      <c r="E16" s="32">
        <v>5</v>
      </c>
      <c r="F16" s="32">
        <v>4</v>
      </c>
      <c r="G16" s="32">
        <v>5</v>
      </c>
      <c r="H16" s="32">
        <v>2</v>
      </c>
      <c r="I16" s="32">
        <v>4</v>
      </c>
      <c r="J16" s="32">
        <v>16</v>
      </c>
      <c r="K16" s="32">
        <v>5</v>
      </c>
      <c r="L16" s="13"/>
      <c r="M16" s="34">
        <v>2.2239872915011914E-3</v>
      </c>
      <c r="N16" s="34">
        <v>1.58798902843944E-3</v>
      </c>
      <c r="O16" s="34">
        <v>2.7476301689792552E-4</v>
      </c>
      <c r="P16" s="34">
        <v>6.2601727807687487E-4</v>
      </c>
      <c r="Q16" s="34">
        <v>4.7231078049356478E-4</v>
      </c>
      <c r="R16" s="34">
        <v>5.6869881710646037E-4</v>
      </c>
      <c r="S16" s="34">
        <v>1.9964064683569574E-4</v>
      </c>
      <c r="T16" s="34">
        <v>3.835826620636747E-4</v>
      </c>
      <c r="U16" s="34">
        <v>1.4936519790888724E-3</v>
      </c>
      <c r="V16" s="34">
        <f t="shared" si="4"/>
        <v>4.6943948924983567E-4</v>
      </c>
      <c r="W16" s="13"/>
      <c r="X16" s="9">
        <f t="shared" si="2"/>
        <v>-0.64285714285714279</v>
      </c>
      <c r="Y16" s="12">
        <f t="shared" si="3"/>
        <v>-1.7545478022513558E-3</v>
      </c>
    </row>
    <row r="17" spans="1:25" s="21" customFormat="1" ht="24.9" customHeight="1" x14ac:dyDescent="0.3">
      <c r="A17" s="8" t="s">
        <v>222</v>
      </c>
      <c r="B17" s="32">
        <v>510</v>
      </c>
      <c r="C17" s="32">
        <v>580</v>
      </c>
      <c r="D17" s="32">
        <v>751</v>
      </c>
      <c r="E17" s="32">
        <v>968</v>
      </c>
      <c r="F17" s="32">
        <v>1108</v>
      </c>
      <c r="G17" s="32">
        <v>1031</v>
      </c>
      <c r="H17" s="32">
        <v>1089</v>
      </c>
      <c r="I17" s="32">
        <v>955</v>
      </c>
      <c r="J17" s="32">
        <v>1306</v>
      </c>
      <c r="K17" s="32">
        <v>1030</v>
      </c>
      <c r="L17" s="13"/>
      <c r="M17" s="34">
        <v>8.1016679904686265E-2</v>
      </c>
      <c r="N17" s="34">
        <v>8.37303305904432E-2</v>
      </c>
      <c r="O17" s="34">
        <v>0.10317351284517104</v>
      </c>
      <c r="P17" s="34">
        <v>0.12119694503568298</v>
      </c>
      <c r="Q17" s="34">
        <v>0.13083008619671743</v>
      </c>
      <c r="R17" s="34">
        <v>0.11726569608735214</v>
      </c>
      <c r="S17" s="34">
        <v>0.10870433220203633</v>
      </c>
      <c r="T17" s="34">
        <v>9.1580360567702343E-2</v>
      </c>
      <c r="U17" s="34">
        <v>0.1219193427931292</v>
      </c>
      <c r="V17" s="34">
        <f t="shared" si="4"/>
        <v>9.6704534785466159E-2</v>
      </c>
      <c r="W17" s="13"/>
      <c r="X17" s="9">
        <f t="shared" si="2"/>
        <v>1.0196078431372548</v>
      </c>
      <c r="Y17" s="12">
        <f t="shared" si="3"/>
        <v>1.5687854880779895E-2</v>
      </c>
    </row>
    <row r="18" spans="1:25" s="21" customFormat="1" ht="24.9" customHeight="1" x14ac:dyDescent="0.3">
      <c r="A18" s="64" t="s">
        <v>4</v>
      </c>
      <c r="B18" s="37">
        <v>6295</v>
      </c>
      <c r="C18" s="37">
        <v>6927</v>
      </c>
      <c r="D18" s="37">
        <v>7279</v>
      </c>
      <c r="E18" s="37">
        <v>7987</v>
      </c>
      <c r="F18" s="37">
        <v>8469</v>
      </c>
      <c r="G18" s="37">
        <v>8792</v>
      </c>
      <c r="H18" s="37">
        <v>10018</v>
      </c>
      <c r="I18" s="37">
        <v>10428</v>
      </c>
      <c r="J18" s="37">
        <v>10712</v>
      </c>
      <c r="K18" s="37">
        <f>SUM(K9:K17)</f>
        <v>10651</v>
      </c>
      <c r="L18" s="41"/>
      <c r="M18" s="38">
        <v>1</v>
      </c>
      <c r="N18" s="38">
        <v>1</v>
      </c>
      <c r="O18" s="38">
        <v>1</v>
      </c>
      <c r="P18" s="38">
        <v>1</v>
      </c>
      <c r="Q18" s="38">
        <v>1</v>
      </c>
      <c r="R18" s="38">
        <v>1</v>
      </c>
      <c r="S18" s="38">
        <v>1</v>
      </c>
      <c r="T18" s="38">
        <v>1</v>
      </c>
      <c r="U18" s="38">
        <v>1</v>
      </c>
      <c r="V18" s="35">
        <f t="shared" si="4"/>
        <v>1</v>
      </c>
      <c r="W18" s="41"/>
      <c r="X18" s="65">
        <f t="shared" si="2"/>
        <v>0.6919777601270849</v>
      </c>
      <c r="Y18" s="66">
        <f t="shared" si="3"/>
        <v>0</v>
      </c>
    </row>
    <row r="19" spans="1:25" s="21" customFormat="1" ht="24.9" customHeight="1" x14ac:dyDescent="0.3">
      <c r="A19" s="67" t="s">
        <v>6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/>
      <c r="W19" s="67"/>
      <c r="X19" s="69"/>
      <c r="Y19" s="69"/>
    </row>
    <row r="20" spans="1:25" s="21" customFormat="1" ht="24.9" customHeight="1" x14ac:dyDescent="0.3">
      <c r="A20" s="55"/>
      <c r="B20" s="18"/>
      <c r="C20" s="18"/>
      <c r="D20" s="18"/>
      <c r="E20" s="18"/>
      <c r="F20" s="18"/>
      <c r="G20" s="18"/>
      <c r="H20" s="18"/>
      <c r="I20" s="18"/>
      <c r="J20" s="18"/>
      <c r="K20" s="18"/>
      <c r="X20" s="30"/>
      <c r="Y20" s="30"/>
    </row>
    <row r="21" spans="1:25" s="21" customFormat="1" ht="50.1" customHeight="1" x14ac:dyDescent="0.3">
      <c r="A21" s="36" t="s">
        <v>7</v>
      </c>
      <c r="B21" s="36">
        <v>2013</v>
      </c>
      <c r="C21" s="36">
        <v>2014</v>
      </c>
      <c r="D21" s="36">
        <v>2015</v>
      </c>
      <c r="E21" s="36">
        <v>2016</v>
      </c>
      <c r="F21" s="36">
        <v>2017</v>
      </c>
      <c r="G21" s="36">
        <v>2018</v>
      </c>
      <c r="H21" s="44">
        <v>2019</v>
      </c>
      <c r="I21" s="36">
        <v>2020</v>
      </c>
      <c r="J21" s="36">
        <v>2021</v>
      </c>
      <c r="K21" s="36">
        <v>2022</v>
      </c>
      <c r="L21" s="40"/>
      <c r="M21" s="36">
        <v>2013</v>
      </c>
      <c r="N21" s="36">
        <v>2014</v>
      </c>
      <c r="O21" s="36">
        <v>2015</v>
      </c>
      <c r="P21" s="36">
        <v>2016</v>
      </c>
      <c r="Q21" s="36">
        <v>2017</v>
      </c>
      <c r="R21" s="36">
        <v>2018</v>
      </c>
      <c r="S21" s="36">
        <v>2019</v>
      </c>
      <c r="T21" s="36">
        <v>2020</v>
      </c>
      <c r="U21" s="36">
        <v>2021</v>
      </c>
      <c r="V21" s="36">
        <v>2022</v>
      </c>
      <c r="W21" s="40"/>
      <c r="X21" s="42" t="s">
        <v>241</v>
      </c>
      <c r="Y21" s="42" t="s">
        <v>242</v>
      </c>
    </row>
    <row r="22" spans="1:25" s="21" customFormat="1" ht="24.9" customHeight="1" x14ac:dyDescent="0.3">
      <c r="A22" s="8" t="s">
        <v>8</v>
      </c>
      <c r="B22" s="32">
        <v>5785</v>
      </c>
      <c r="C22" s="32">
        <v>6347</v>
      </c>
      <c r="D22" s="32">
        <v>6528</v>
      </c>
      <c r="E22" s="32">
        <v>7019</v>
      </c>
      <c r="F22" s="32">
        <v>7361</v>
      </c>
      <c r="G22" s="32">
        <v>7761</v>
      </c>
      <c r="H22" s="45">
        <v>8929</v>
      </c>
      <c r="I22" s="32">
        <v>9473</v>
      </c>
      <c r="J22" s="32">
        <v>9406</v>
      </c>
      <c r="K22" s="32">
        <v>9621</v>
      </c>
      <c r="L22" s="13"/>
      <c r="M22" s="39" t="s">
        <v>9</v>
      </c>
      <c r="N22" s="39" t="s">
        <v>9</v>
      </c>
      <c r="O22" s="39" t="s">
        <v>9</v>
      </c>
      <c r="P22" s="39" t="s">
        <v>9</v>
      </c>
      <c r="Q22" s="39" t="s">
        <v>9</v>
      </c>
      <c r="R22" s="39" t="s">
        <v>9</v>
      </c>
      <c r="S22" s="39" t="s">
        <v>9</v>
      </c>
      <c r="T22" s="39" t="s">
        <v>9</v>
      </c>
      <c r="U22" s="39" t="s">
        <v>9</v>
      </c>
      <c r="V22" s="39" t="s">
        <v>9</v>
      </c>
      <c r="W22" s="13"/>
      <c r="X22" s="10">
        <f t="shared" ref="X22" si="5">K22/B22-1</f>
        <v>0.66309420916162498</v>
      </c>
      <c r="Y22" s="39" t="s">
        <v>9</v>
      </c>
    </row>
    <row r="23" spans="1:25" s="21" customFormat="1" ht="24.9" customHeight="1" x14ac:dyDescent="0.3">
      <c r="B23" s="17"/>
      <c r="C23" s="17"/>
      <c r="D23" s="17"/>
      <c r="E23" s="17"/>
      <c r="F23" s="17"/>
      <c r="G23" s="17"/>
      <c r="H23" s="46"/>
      <c r="I23" s="17"/>
      <c r="J23" s="17"/>
      <c r="K23" s="17"/>
      <c r="X23" s="30"/>
      <c r="Y23" s="30"/>
    </row>
    <row r="24" spans="1:25" s="21" customFormat="1" ht="50.1" customHeight="1" x14ac:dyDescent="0.3">
      <c r="A24" s="36" t="s">
        <v>10</v>
      </c>
      <c r="B24" s="36">
        <v>2013</v>
      </c>
      <c r="C24" s="36">
        <v>2014</v>
      </c>
      <c r="D24" s="36">
        <v>2015</v>
      </c>
      <c r="E24" s="36">
        <v>2016</v>
      </c>
      <c r="F24" s="36">
        <v>2017</v>
      </c>
      <c r="G24" s="36">
        <v>2018</v>
      </c>
      <c r="H24" s="44">
        <v>2019</v>
      </c>
      <c r="I24" s="36">
        <v>2020</v>
      </c>
      <c r="J24" s="36">
        <v>2021</v>
      </c>
      <c r="K24" s="36">
        <v>2022</v>
      </c>
      <c r="L24" s="40"/>
      <c r="M24" s="36">
        <v>2013</v>
      </c>
      <c r="N24" s="36">
        <v>2014</v>
      </c>
      <c r="O24" s="36">
        <v>2015</v>
      </c>
      <c r="P24" s="36">
        <v>2016</v>
      </c>
      <c r="Q24" s="36">
        <v>2017</v>
      </c>
      <c r="R24" s="36">
        <v>2018</v>
      </c>
      <c r="S24" s="36">
        <v>2019</v>
      </c>
      <c r="T24" s="36">
        <v>2020</v>
      </c>
      <c r="U24" s="36">
        <v>2021</v>
      </c>
      <c r="V24" s="36">
        <v>2022</v>
      </c>
      <c r="W24" s="40"/>
      <c r="X24" s="42" t="s">
        <v>241</v>
      </c>
      <c r="Y24" s="42" t="s">
        <v>242</v>
      </c>
    </row>
    <row r="25" spans="1:25" s="21" customFormat="1" ht="24.9" customHeight="1" x14ac:dyDescent="0.3">
      <c r="A25" s="8" t="s">
        <v>11</v>
      </c>
      <c r="B25" s="32">
        <v>3576</v>
      </c>
      <c r="C25" s="32">
        <v>3753</v>
      </c>
      <c r="D25" s="32">
        <v>4007</v>
      </c>
      <c r="E25" s="32">
        <v>4207</v>
      </c>
      <c r="F25" s="32">
        <v>4304</v>
      </c>
      <c r="G25" s="32">
        <v>4496</v>
      </c>
      <c r="H25" s="45">
        <v>4982</v>
      </c>
      <c r="I25" s="32">
        <v>5754</v>
      </c>
      <c r="J25" s="32">
        <v>5807</v>
      </c>
      <c r="K25" s="32">
        <v>5622</v>
      </c>
      <c r="L25" s="13"/>
      <c r="M25" s="34">
        <v>0.61815038893690577</v>
      </c>
      <c r="N25" s="34">
        <v>0.59130297778478025</v>
      </c>
      <c r="O25" s="34">
        <v>0.61381740196078427</v>
      </c>
      <c r="P25" s="34">
        <v>0.5993731300755093</v>
      </c>
      <c r="Q25" s="34">
        <v>0.58470316533079747</v>
      </c>
      <c r="R25" s="34">
        <v>0.57930679036206678</v>
      </c>
      <c r="S25" s="34">
        <v>0.55795721805353338</v>
      </c>
      <c r="T25" s="34">
        <v>0.6074105352053204</v>
      </c>
      <c r="U25" s="34">
        <v>0.61737189028279826</v>
      </c>
      <c r="V25" s="34">
        <f>K25/K$28</f>
        <v>0.58434674150296229</v>
      </c>
      <c r="W25" s="13"/>
      <c r="X25" s="9">
        <f t="shared" ref="X25:X28" si="6">K25/B25-1</f>
        <v>0.57214765100671139</v>
      </c>
      <c r="Y25" s="12">
        <f t="shared" ref="Y25:Y28" si="7">V25-M25</f>
        <v>-3.3803647433943484E-2</v>
      </c>
    </row>
    <row r="26" spans="1:25" s="21" customFormat="1" ht="24.9" customHeight="1" x14ac:dyDescent="0.3">
      <c r="A26" s="8" t="s">
        <v>12</v>
      </c>
      <c r="B26" s="32">
        <v>1849</v>
      </c>
      <c r="C26" s="32">
        <v>1958</v>
      </c>
      <c r="D26" s="32">
        <v>2022</v>
      </c>
      <c r="E26" s="32">
        <v>2137</v>
      </c>
      <c r="F26" s="32">
        <v>2427</v>
      </c>
      <c r="G26" s="32">
        <v>2640</v>
      </c>
      <c r="H26" s="45">
        <v>3039</v>
      </c>
      <c r="I26" s="32">
        <v>2873</v>
      </c>
      <c r="J26" s="32">
        <v>2894</v>
      </c>
      <c r="K26" s="32">
        <v>3089</v>
      </c>
      <c r="L26" s="13"/>
      <c r="M26" s="34">
        <v>0.31961970613656004</v>
      </c>
      <c r="N26" s="34">
        <v>0.30849220103986136</v>
      </c>
      <c r="O26" s="34">
        <v>0.30974264705882354</v>
      </c>
      <c r="P26" s="34">
        <v>0.30445932469012682</v>
      </c>
      <c r="Q26" s="34">
        <v>0.32971063714169269</v>
      </c>
      <c r="R26" s="34">
        <v>0.34016235021260149</v>
      </c>
      <c r="S26" s="34">
        <v>0.34035166312017023</v>
      </c>
      <c r="T26" s="34">
        <v>0.30328301488440834</v>
      </c>
      <c r="U26" s="34">
        <v>0.30767595152030619</v>
      </c>
      <c r="V26" s="34">
        <f t="shared" ref="V26:V28" si="8">K26/K$28</f>
        <v>0.32106849599833698</v>
      </c>
      <c r="W26" s="13"/>
      <c r="X26" s="9">
        <f t="shared" si="6"/>
        <v>0.67063277447268788</v>
      </c>
      <c r="Y26" s="12">
        <f t="shared" si="7"/>
        <v>1.4487898617769335E-3</v>
      </c>
    </row>
    <row r="27" spans="1:25" s="21" customFormat="1" ht="24.9" customHeight="1" x14ac:dyDescent="0.3">
      <c r="A27" s="8" t="s">
        <v>13</v>
      </c>
      <c r="B27" s="32">
        <v>360</v>
      </c>
      <c r="C27" s="32">
        <v>636</v>
      </c>
      <c r="D27" s="32">
        <v>499</v>
      </c>
      <c r="E27" s="32">
        <v>675</v>
      </c>
      <c r="F27" s="32">
        <v>630</v>
      </c>
      <c r="G27" s="32">
        <v>625</v>
      </c>
      <c r="H27" s="45">
        <v>908</v>
      </c>
      <c r="I27" s="32">
        <v>846</v>
      </c>
      <c r="J27" s="32">
        <v>705</v>
      </c>
      <c r="K27" s="32">
        <v>910</v>
      </c>
      <c r="L27" s="13"/>
      <c r="M27" s="34">
        <v>6.2229904926534137E-2</v>
      </c>
      <c r="N27" s="34">
        <v>0.10020482117535844</v>
      </c>
      <c r="O27" s="34">
        <v>7.6439950980392163E-2</v>
      </c>
      <c r="P27" s="34">
        <v>9.6167545234363869E-2</v>
      </c>
      <c r="Q27" s="34">
        <v>8.5586197527509844E-2</v>
      </c>
      <c r="R27" s="34">
        <v>8.0530859425331794E-2</v>
      </c>
      <c r="S27" s="34">
        <v>0.10169111882629633</v>
      </c>
      <c r="T27" s="34">
        <v>8.9306449910271299E-2</v>
      </c>
      <c r="U27" s="34">
        <v>7.4952158196895602E-2</v>
      </c>
      <c r="V27" s="34">
        <f t="shared" si="8"/>
        <v>9.4584762498700764E-2</v>
      </c>
      <c r="W27" s="13"/>
      <c r="X27" s="9">
        <f t="shared" si="6"/>
        <v>1.5277777777777777</v>
      </c>
      <c r="Y27" s="12">
        <f t="shared" si="7"/>
        <v>3.2354857572166627E-2</v>
      </c>
    </row>
    <row r="28" spans="1:25" s="21" customFormat="1" ht="24.9" customHeight="1" x14ac:dyDescent="0.3">
      <c r="A28" s="52" t="s">
        <v>4</v>
      </c>
      <c r="B28" s="33">
        <v>5785</v>
      </c>
      <c r="C28" s="33">
        <v>6347</v>
      </c>
      <c r="D28" s="33">
        <v>6528</v>
      </c>
      <c r="E28" s="33">
        <v>7019</v>
      </c>
      <c r="F28" s="33">
        <v>7361</v>
      </c>
      <c r="G28" s="33">
        <v>7761</v>
      </c>
      <c r="H28" s="47">
        <v>8929</v>
      </c>
      <c r="I28" s="33">
        <v>9473</v>
      </c>
      <c r="J28" s="33">
        <v>9406</v>
      </c>
      <c r="K28" s="33">
        <f>SUM(K25:K27)</f>
        <v>9621</v>
      </c>
      <c r="L28" s="41"/>
      <c r="M28" s="35">
        <v>1</v>
      </c>
      <c r="N28" s="35">
        <v>1</v>
      </c>
      <c r="O28" s="35">
        <v>1</v>
      </c>
      <c r="P28" s="35">
        <v>1</v>
      </c>
      <c r="Q28" s="35">
        <v>1</v>
      </c>
      <c r="R28" s="35">
        <v>1</v>
      </c>
      <c r="S28" s="35">
        <v>1</v>
      </c>
      <c r="T28" s="35">
        <v>1</v>
      </c>
      <c r="U28" s="35">
        <v>1</v>
      </c>
      <c r="V28" s="35">
        <f t="shared" si="8"/>
        <v>1</v>
      </c>
      <c r="W28" s="13"/>
      <c r="X28" s="10">
        <f t="shared" si="6"/>
        <v>0.66309420916162498</v>
      </c>
      <c r="Y28" s="14">
        <f t="shared" si="7"/>
        <v>0</v>
      </c>
    </row>
    <row r="29" spans="1:25" s="21" customFormat="1" ht="24.9" customHeight="1" x14ac:dyDescent="0.3">
      <c r="B29" s="17"/>
      <c r="C29" s="17"/>
      <c r="D29" s="17"/>
      <c r="E29" s="17"/>
      <c r="F29" s="17"/>
      <c r="G29" s="17"/>
      <c r="H29" s="17"/>
      <c r="I29" s="17"/>
      <c r="J29" s="17"/>
      <c r="K29" s="17"/>
      <c r="X29" s="30"/>
      <c r="Y29" s="30"/>
    </row>
    <row r="30" spans="1:25" s="21" customFormat="1" ht="50.1" customHeight="1" x14ac:dyDescent="0.3">
      <c r="A30" s="36" t="s">
        <v>14</v>
      </c>
      <c r="B30" s="36">
        <v>2013</v>
      </c>
      <c r="C30" s="36">
        <v>2014</v>
      </c>
      <c r="D30" s="36">
        <v>2015</v>
      </c>
      <c r="E30" s="36">
        <v>2016</v>
      </c>
      <c r="F30" s="36">
        <v>2017</v>
      </c>
      <c r="G30" s="36">
        <v>2018</v>
      </c>
      <c r="H30" s="36">
        <v>2019</v>
      </c>
      <c r="I30" s="36">
        <v>2020</v>
      </c>
      <c r="J30" s="36">
        <v>2021</v>
      </c>
      <c r="K30" s="36">
        <v>2022</v>
      </c>
      <c r="L30" s="40"/>
      <c r="M30" s="36">
        <v>2013</v>
      </c>
      <c r="N30" s="36">
        <v>2014</v>
      </c>
      <c r="O30" s="36">
        <v>2015</v>
      </c>
      <c r="P30" s="36">
        <v>2016</v>
      </c>
      <c r="Q30" s="36">
        <v>2017</v>
      </c>
      <c r="R30" s="36">
        <v>2018</v>
      </c>
      <c r="S30" s="36">
        <v>2019</v>
      </c>
      <c r="T30" s="36">
        <v>2020</v>
      </c>
      <c r="U30" s="36">
        <v>2021</v>
      </c>
      <c r="V30" s="36">
        <v>2022</v>
      </c>
      <c r="W30" s="40"/>
      <c r="X30" s="42" t="s">
        <v>241</v>
      </c>
      <c r="Y30" s="42" t="s">
        <v>242</v>
      </c>
    </row>
    <row r="31" spans="1:25" s="21" customFormat="1" ht="24.9" customHeight="1" x14ac:dyDescent="0.3">
      <c r="A31" s="8" t="s">
        <v>15</v>
      </c>
      <c r="B31" s="32">
        <v>170</v>
      </c>
      <c r="C31" s="32">
        <v>215</v>
      </c>
      <c r="D31" s="32">
        <v>242</v>
      </c>
      <c r="E31" s="32">
        <v>276</v>
      </c>
      <c r="F31" s="32">
        <v>250</v>
      </c>
      <c r="G31" s="32">
        <v>367</v>
      </c>
      <c r="H31" s="32">
        <v>462</v>
      </c>
      <c r="I31" s="32">
        <v>392</v>
      </c>
      <c r="J31" s="32">
        <v>366</v>
      </c>
      <c r="K31" s="32">
        <v>439</v>
      </c>
      <c r="L31" s="13"/>
      <c r="M31" s="34">
        <v>2.9386343993085567E-2</v>
      </c>
      <c r="N31" s="34">
        <v>3.3874271309279974E-2</v>
      </c>
      <c r="O31" s="34">
        <v>3.7071078431372549E-2</v>
      </c>
      <c r="P31" s="34">
        <v>3.9321840718051004E-2</v>
      </c>
      <c r="Q31" s="34">
        <v>3.3962776796630893E-2</v>
      </c>
      <c r="R31" s="34">
        <v>4.7287720654554825E-2</v>
      </c>
      <c r="S31" s="34">
        <v>5.1741516407212453E-2</v>
      </c>
      <c r="T31" s="34">
        <v>4.1380766388683626E-2</v>
      </c>
      <c r="U31" s="34">
        <v>3.8911333191579842E-2</v>
      </c>
      <c r="V31" s="34">
        <f>K31/K$49</f>
        <v>4.5629352458164435E-2</v>
      </c>
      <c r="W31" s="13"/>
      <c r="X31" s="9">
        <f t="shared" ref="X31:X49" si="9">K31/B31-1</f>
        <v>1.5823529411764707</v>
      </c>
      <c r="Y31" s="12">
        <f t="shared" ref="Y31:Y49" si="10">V31-M31</f>
        <v>1.6243008465078868E-2</v>
      </c>
    </row>
    <row r="32" spans="1:25" s="21" customFormat="1" ht="24.9" customHeight="1" x14ac:dyDescent="0.3">
      <c r="A32" s="8" t="s">
        <v>16</v>
      </c>
      <c r="B32" s="32">
        <v>417</v>
      </c>
      <c r="C32" s="32">
        <v>424</v>
      </c>
      <c r="D32" s="32">
        <v>437</v>
      </c>
      <c r="E32" s="32">
        <v>491</v>
      </c>
      <c r="F32" s="32">
        <v>539</v>
      </c>
      <c r="G32" s="32">
        <v>520</v>
      </c>
      <c r="H32" s="32">
        <v>476</v>
      </c>
      <c r="I32" s="32">
        <v>529</v>
      </c>
      <c r="J32" s="32">
        <v>526</v>
      </c>
      <c r="K32" s="32">
        <v>613</v>
      </c>
      <c r="L32" s="13"/>
      <c r="M32" s="34">
        <v>7.2082973206568715E-2</v>
      </c>
      <c r="N32" s="34">
        <v>6.6803214116905624E-2</v>
      </c>
      <c r="O32" s="34">
        <v>6.6942401960784312E-2</v>
      </c>
      <c r="P32" s="34">
        <v>6.9952984755663195E-2</v>
      </c>
      <c r="Q32" s="34">
        <v>7.32237467735362E-2</v>
      </c>
      <c r="R32" s="34">
        <v>6.7001675041876041E-2</v>
      </c>
      <c r="S32" s="34">
        <v>5.3309441146824954E-2</v>
      </c>
      <c r="T32" s="34">
        <v>5.5842921988810301E-2</v>
      </c>
      <c r="U32" s="34">
        <v>5.5921752073144801E-2</v>
      </c>
      <c r="V32" s="34">
        <f t="shared" ref="V32:V49" si="11">K32/K$49</f>
        <v>6.3714790562311607E-2</v>
      </c>
      <c r="W32" s="13"/>
      <c r="X32" s="9">
        <f t="shared" si="9"/>
        <v>0.47002398081534769</v>
      </c>
      <c r="Y32" s="12">
        <f t="shared" si="10"/>
        <v>-8.3681826442571078E-3</v>
      </c>
    </row>
    <row r="33" spans="1:25" s="21" customFormat="1" ht="24.9" customHeight="1" x14ac:dyDescent="0.3">
      <c r="A33" s="8" t="s">
        <v>17</v>
      </c>
      <c r="B33" s="32">
        <v>4</v>
      </c>
      <c r="C33" s="32">
        <v>1</v>
      </c>
      <c r="D33" s="32">
        <v>8</v>
      </c>
      <c r="E33" s="32">
        <v>7</v>
      </c>
      <c r="F33" s="32">
        <v>9</v>
      </c>
      <c r="G33" s="32">
        <v>2</v>
      </c>
      <c r="H33" s="32">
        <v>5</v>
      </c>
      <c r="I33" s="32">
        <v>1</v>
      </c>
      <c r="J33" s="32">
        <v>6</v>
      </c>
      <c r="K33" s="32">
        <v>2</v>
      </c>
      <c r="L33" s="13"/>
      <c r="M33" s="34">
        <v>6.9144338807260153E-4</v>
      </c>
      <c r="N33" s="34">
        <v>1.5755475027572083E-4</v>
      </c>
      <c r="O33" s="34">
        <v>1.2254901960784314E-3</v>
      </c>
      <c r="P33" s="34">
        <v>9.9729306168969936E-4</v>
      </c>
      <c r="Q33" s="34">
        <v>1.2226599646787122E-3</v>
      </c>
      <c r="R33" s="34">
        <v>2.5769875016106174E-4</v>
      </c>
      <c r="S33" s="34">
        <v>5.5997312129017806E-4</v>
      </c>
      <c r="T33" s="34">
        <v>1.0556317956296844E-4</v>
      </c>
      <c r="U33" s="34">
        <v>6.3789070805868591E-4</v>
      </c>
      <c r="V33" s="34">
        <f t="shared" si="11"/>
        <v>2.0787859889824343E-4</v>
      </c>
      <c r="W33" s="13"/>
      <c r="X33" s="9">
        <f t="shared" si="9"/>
        <v>-0.5</v>
      </c>
      <c r="Y33" s="12">
        <f t="shared" si="10"/>
        <v>-4.835647891743581E-4</v>
      </c>
    </row>
    <row r="34" spans="1:25" s="21" customFormat="1" ht="24.9" customHeight="1" x14ac:dyDescent="0.3">
      <c r="A34" s="8" t="s">
        <v>18</v>
      </c>
      <c r="B34" s="32">
        <v>216</v>
      </c>
      <c r="C34" s="32">
        <v>165</v>
      </c>
      <c r="D34" s="32">
        <v>194</v>
      </c>
      <c r="E34" s="32">
        <v>199</v>
      </c>
      <c r="F34" s="32">
        <v>219</v>
      </c>
      <c r="G34" s="32">
        <v>181</v>
      </c>
      <c r="H34" s="32">
        <v>310</v>
      </c>
      <c r="I34" s="32">
        <v>240</v>
      </c>
      <c r="J34" s="32">
        <v>238</v>
      </c>
      <c r="K34" s="32">
        <v>279</v>
      </c>
      <c r="L34" s="13"/>
      <c r="M34" s="34">
        <v>3.7337942955920481E-2</v>
      </c>
      <c r="N34" s="34">
        <v>2.5996533795493933E-2</v>
      </c>
      <c r="O34" s="34">
        <v>2.9718137254901959E-2</v>
      </c>
      <c r="P34" s="34">
        <v>2.8351617039464313E-2</v>
      </c>
      <c r="Q34" s="34">
        <v>2.9751392473848663E-2</v>
      </c>
      <c r="R34" s="34">
        <v>2.3321736889576086E-2</v>
      </c>
      <c r="S34" s="34">
        <v>3.471833351999104E-2</v>
      </c>
      <c r="T34" s="34">
        <v>2.5335163095112426E-2</v>
      </c>
      <c r="U34" s="34">
        <v>2.5302998086327876E-2</v>
      </c>
      <c r="V34" s="34">
        <f t="shared" si="11"/>
        <v>2.8999064546304958E-2</v>
      </c>
      <c r="W34" s="13"/>
      <c r="X34" s="9">
        <f t="shared" si="9"/>
        <v>0.29166666666666674</v>
      </c>
      <c r="Y34" s="12">
        <f t="shared" si="10"/>
        <v>-8.338878409615523E-3</v>
      </c>
    </row>
    <row r="35" spans="1:25" s="21" customFormat="1" ht="24.9" customHeight="1" x14ac:dyDescent="0.3">
      <c r="A35" s="8" t="s">
        <v>19</v>
      </c>
      <c r="B35" s="32">
        <v>2</v>
      </c>
      <c r="C35" s="32">
        <v>1</v>
      </c>
      <c r="D35" s="32">
        <v>3</v>
      </c>
      <c r="E35" s="32">
        <v>2</v>
      </c>
      <c r="F35" s="32">
        <v>3</v>
      </c>
      <c r="G35" s="32">
        <v>8</v>
      </c>
      <c r="H35" s="32">
        <v>7</v>
      </c>
      <c r="I35" s="32">
        <v>6</v>
      </c>
      <c r="J35" s="32">
        <v>2</v>
      </c>
      <c r="K35" s="32">
        <v>7</v>
      </c>
      <c r="L35" s="13"/>
      <c r="M35" s="34">
        <v>3.4572169403630077E-4</v>
      </c>
      <c r="N35" s="34">
        <v>1.5755475027572083E-4</v>
      </c>
      <c r="O35" s="34">
        <v>4.5955882352941176E-4</v>
      </c>
      <c r="P35" s="34">
        <v>2.8494087476848553E-4</v>
      </c>
      <c r="Q35" s="34">
        <v>4.075533215595707E-4</v>
      </c>
      <c r="R35" s="34">
        <v>1.030795000644247E-3</v>
      </c>
      <c r="S35" s="34">
        <v>7.8396236980624934E-4</v>
      </c>
      <c r="T35" s="34">
        <v>6.3337907737781064E-4</v>
      </c>
      <c r="U35" s="34">
        <v>2.1263023601956197E-4</v>
      </c>
      <c r="V35" s="34">
        <f t="shared" si="11"/>
        <v>7.2757509614385194E-4</v>
      </c>
      <c r="W35" s="13"/>
      <c r="X35" s="9">
        <f t="shared" si="9"/>
        <v>2.5</v>
      </c>
      <c r="Y35" s="12">
        <f t="shared" si="10"/>
        <v>3.8185340210755117E-4</v>
      </c>
    </row>
    <row r="36" spans="1:25" s="21" customFormat="1" ht="24.9" customHeight="1" x14ac:dyDescent="0.3">
      <c r="A36" s="8" t="s">
        <v>165</v>
      </c>
      <c r="B36" s="32">
        <v>462</v>
      </c>
      <c r="C36" s="32">
        <v>471</v>
      </c>
      <c r="D36" s="32">
        <v>501</v>
      </c>
      <c r="E36" s="32">
        <v>500</v>
      </c>
      <c r="F36" s="32">
        <v>545</v>
      </c>
      <c r="G36" s="32">
        <v>505</v>
      </c>
      <c r="H36" s="32">
        <v>598</v>
      </c>
      <c r="I36" s="32">
        <v>628</v>
      </c>
      <c r="J36" s="32">
        <v>640</v>
      </c>
      <c r="K36" s="32">
        <v>726</v>
      </c>
      <c r="L36" s="13"/>
      <c r="M36" s="34">
        <v>7.9861711322385481E-2</v>
      </c>
      <c r="N36" s="34">
        <v>7.4208287379864499E-2</v>
      </c>
      <c r="O36" s="34">
        <v>7.674632352941177E-2</v>
      </c>
      <c r="P36" s="34">
        <v>7.1235218692121391E-2</v>
      </c>
      <c r="Q36" s="34">
        <v>7.4038853416655351E-2</v>
      </c>
      <c r="R36" s="34">
        <v>6.5068934415668078E-2</v>
      </c>
      <c r="S36" s="34">
        <v>6.6972785306305294E-2</v>
      </c>
      <c r="T36" s="34">
        <v>6.6293676765544179E-2</v>
      </c>
      <c r="U36" s="34">
        <v>6.8041675526259837E-2</v>
      </c>
      <c r="V36" s="34">
        <f t="shared" si="11"/>
        <v>7.5459931400062366E-2</v>
      </c>
      <c r="W36" s="13"/>
      <c r="X36" s="9">
        <f t="shared" si="9"/>
        <v>0.5714285714285714</v>
      </c>
      <c r="Y36" s="12">
        <f t="shared" si="10"/>
        <v>-4.4017799223231152E-3</v>
      </c>
    </row>
    <row r="37" spans="1:25" s="21" customFormat="1" ht="24.9" customHeight="1" x14ac:dyDescent="0.3">
      <c r="A37" s="8" t="s">
        <v>166</v>
      </c>
      <c r="B37" s="32">
        <v>30</v>
      </c>
      <c r="C37" s="32">
        <v>34</v>
      </c>
      <c r="D37" s="32">
        <v>27</v>
      </c>
      <c r="E37" s="32">
        <v>41</v>
      </c>
      <c r="F37" s="32">
        <v>25</v>
      </c>
      <c r="G37" s="32">
        <v>31</v>
      </c>
      <c r="H37" s="32">
        <v>38</v>
      </c>
      <c r="I37" s="32">
        <v>34</v>
      </c>
      <c r="J37" s="32">
        <v>42</v>
      </c>
      <c r="K37" s="32">
        <v>42</v>
      </c>
      <c r="L37" s="13"/>
      <c r="M37" s="34">
        <v>5.1858254105445114E-3</v>
      </c>
      <c r="N37" s="34">
        <v>5.3568615093745079E-3</v>
      </c>
      <c r="O37" s="34">
        <v>4.1360294117647059E-3</v>
      </c>
      <c r="P37" s="34">
        <v>5.8412879327539536E-3</v>
      </c>
      <c r="Q37" s="34">
        <v>3.3962776796630893E-3</v>
      </c>
      <c r="R37" s="34">
        <v>3.9943306274964566E-3</v>
      </c>
      <c r="S37" s="34">
        <v>4.2557957218053531E-3</v>
      </c>
      <c r="T37" s="34">
        <v>3.5891481051409267E-3</v>
      </c>
      <c r="U37" s="34">
        <v>4.4652349564108015E-3</v>
      </c>
      <c r="V37" s="34">
        <f t="shared" si="11"/>
        <v>4.3654505768631119E-3</v>
      </c>
      <c r="W37" s="13"/>
      <c r="X37" s="9">
        <f t="shared" si="9"/>
        <v>0.39999999999999991</v>
      </c>
      <c r="Y37" s="12">
        <f t="shared" si="10"/>
        <v>-8.2037483368139954E-4</v>
      </c>
    </row>
    <row r="38" spans="1:25" s="21" customFormat="1" ht="24.9" customHeight="1" x14ac:dyDescent="0.3">
      <c r="A38" s="8" t="s">
        <v>20</v>
      </c>
      <c r="B38" s="32">
        <v>455</v>
      </c>
      <c r="C38" s="32">
        <v>523</v>
      </c>
      <c r="D38" s="32">
        <v>616</v>
      </c>
      <c r="E38" s="32">
        <v>677</v>
      </c>
      <c r="F38" s="32">
        <v>686</v>
      </c>
      <c r="G38" s="32">
        <v>800</v>
      </c>
      <c r="H38" s="32">
        <v>929</v>
      </c>
      <c r="I38" s="32">
        <v>955</v>
      </c>
      <c r="J38" s="32">
        <v>976</v>
      </c>
      <c r="K38" s="32">
        <v>1044</v>
      </c>
      <c r="L38" s="13"/>
      <c r="M38" s="34">
        <v>7.8651685393258425E-2</v>
      </c>
      <c r="N38" s="34">
        <v>8.2401134394201991E-2</v>
      </c>
      <c r="O38" s="34">
        <v>9.4362745098039214E-2</v>
      </c>
      <c r="P38" s="34">
        <v>9.645248610913236E-2</v>
      </c>
      <c r="Q38" s="34">
        <v>9.3193859529955167E-2</v>
      </c>
      <c r="R38" s="34">
        <v>0.10307950006442469</v>
      </c>
      <c r="S38" s="34">
        <v>0.10404300593571508</v>
      </c>
      <c r="T38" s="34">
        <v>0.10081283648263485</v>
      </c>
      <c r="U38" s="34">
        <v>0.10376355517754625</v>
      </c>
      <c r="V38" s="34">
        <f t="shared" si="11"/>
        <v>0.10851262862488306</v>
      </c>
      <c r="W38" s="13"/>
      <c r="X38" s="9">
        <f t="shared" si="9"/>
        <v>1.2945054945054943</v>
      </c>
      <c r="Y38" s="12">
        <f t="shared" si="10"/>
        <v>2.9860943231624637E-2</v>
      </c>
    </row>
    <row r="39" spans="1:25" s="21" customFormat="1" ht="24.9" customHeight="1" x14ac:dyDescent="0.3">
      <c r="A39" s="8" t="s">
        <v>21</v>
      </c>
      <c r="B39" s="32">
        <v>1122</v>
      </c>
      <c r="C39" s="32">
        <v>1152</v>
      </c>
      <c r="D39" s="32">
        <v>1225</v>
      </c>
      <c r="E39" s="32">
        <v>1285</v>
      </c>
      <c r="F39" s="32">
        <v>1267</v>
      </c>
      <c r="G39" s="32">
        <v>1376</v>
      </c>
      <c r="H39" s="32">
        <v>1639</v>
      </c>
      <c r="I39" s="32">
        <v>1573</v>
      </c>
      <c r="J39" s="32">
        <v>1621</v>
      </c>
      <c r="K39" s="32">
        <v>1813</v>
      </c>
      <c r="L39" s="13"/>
      <c r="M39" s="34">
        <v>0.19394987035436473</v>
      </c>
      <c r="N39" s="34">
        <v>0.18150307231763038</v>
      </c>
      <c r="O39" s="34">
        <v>0.1876531862745098</v>
      </c>
      <c r="P39" s="34">
        <v>0.18307451203875197</v>
      </c>
      <c r="Q39" s="34">
        <v>0.17212335280532537</v>
      </c>
      <c r="R39" s="34">
        <v>0.17729674011081045</v>
      </c>
      <c r="S39" s="34">
        <v>0.18355918915892036</v>
      </c>
      <c r="T39" s="34">
        <v>0.16605088145254934</v>
      </c>
      <c r="U39" s="34">
        <v>0.17233680629385498</v>
      </c>
      <c r="V39" s="34">
        <f t="shared" si="11"/>
        <v>0.18844194990125768</v>
      </c>
      <c r="W39" s="13"/>
      <c r="X39" s="9">
        <f t="shared" si="9"/>
        <v>0.6158645276292336</v>
      </c>
      <c r="Y39" s="12">
        <f t="shared" si="10"/>
        <v>-5.5079204531070514E-3</v>
      </c>
    </row>
    <row r="40" spans="1:25" s="21" customFormat="1" ht="24.9" customHeight="1" x14ac:dyDescent="0.3">
      <c r="A40" s="8" t="s">
        <v>167</v>
      </c>
      <c r="B40" s="32">
        <v>65</v>
      </c>
      <c r="C40" s="32">
        <v>97</v>
      </c>
      <c r="D40" s="32">
        <v>74</v>
      </c>
      <c r="E40" s="32">
        <v>84</v>
      </c>
      <c r="F40" s="32">
        <v>104</v>
      </c>
      <c r="G40" s="32">
        <v>109</v>
      </c>
      <c r="H40" s="32">
        <v>152</v>
      </c>
      <c r="I40" s="32">
        <v>149</v>
      </c>
      <c r="J40" s="32">
        <v>136</v>
      </c>
      <c r="K40" s="32">
        <v>111</v>
      </c>
      <c r="L40" s="13"/>
      <c r="M40" s="34">
        <v>1.1235955056179775E-2</v>
      </c>
      <c r="N40" s="34">
        <v>1.5282810776744919E-2</v>
      </c>
      <c r="O40" s="34">
        <v>1.133578431372549E-2</v>
      </c>
      <c r="P40" s="34">
        <v>1.1967516740276393E-2</v>
      </c>
      <c r="Q40" s="34">
        <v>1.4128515147398451E-2</v>
      </c>
      <c r="R40" s="34">
        <v>1.4044581883777864E-2</v>
      </c>
      <c r="S40" s="34">
        <v>1.7023182887221412E-2</v>
      </c>
      <c r="T40" s="34">
        <v>1.5728913754882296E-2</v>
      </c>
      <c r="U40" s="34">
        <v>1.4458856049330214E-2</v>
      </c>
      <c r="V40" s="34">
        <f t="shared" si="11"/>
        <v>1.153726223885251E-2</v>
      </c>
      <c r="W40" s="13"/>
      <c r="X40" s="9">
        <f t="shared" si="9"/>
        <v>0.70769230769230762</v>
      </c>
      <c r="Y40" s="12">
        <f t="shared" si="10"/>
        <v>3.0130718267273524E-4</v>
      </c>
    </row>
    <row r="41" spans="1:25" s="21" customFormat="1" ht="24.9" customHeight="1" x14ac:dyDescent="0.3">
      <c r="A41" s="8" t="s">
        <v>170</v>
      </c>
      <c r="B41" s="32">
        <v>614</v>
      </c>
      <c r="C41" s="32">
        <v>641</v>
      </c>
      <c r="D41" s="32">
        <v>703</v>
      </c>
      <c r="E41" s="32">
        <v>700</v>
      </c>
      <c r="F41" s="32">
        <v>661</v>
      </c>
      <c r="G41" s="32">
        <v>815</v>
      </c>
      <c r="H41" s="32">
        <v>871</v>
      </c>
      <c r="I41" s="32">
        <v>1319</v>
      </c>
      <c r="J41" s="32">
        <v>995</v>
      </c>
      <c r="K41" s="32">
        <v>975</v>
      </c>
      <c r="L41" s="13"/>
      <c r="M41" s="34">
        <v>0.10613656006914433</v>
      </c>
      <c r="N41" s="34">
        <v>0.10099259492673704</v>
      </c>
      <c r="O41" s="34">
        <v>0.10768995098039216</v>
      </c>
      <c r="P41" s="34">
        <v>9.9729306168969939E-2</v>
      </c>
      <c r="Q41" s="34">
        <v>8.9797581850292074E-2</v>
      </c>
      <c r="R41" s="34">
        <v>0.10501224069063265</v>
      </c>
      <c r="S41" s="34">
        <v>9.7547317728749014E-2</v>
      </c>
      <c r="T41" s="34">
        <v>0.13923783384355537</v>
      </c>
      <c r="U41" s="34">
        <v>0.10578354241973209</v>
      </c>
      <c r="V41" s="34">
        <f t="shared" si="11"/>
        <v>0.10134081696289367</v>
      </c>
      <c r="W41" s="13"/>
      <c r="X41" s="9">
        <f t="shared" si="9"/>
        <v>0.58794788273615639</v>
      </c>
      <c r="Y41" s="12">
        <f t="shared" si="10"/>
        <v>-4.7957431062506661E-3</v>
      </c>
    </row>
    <row r="42" spans="1:25" s="21" customFormat="1" ht="24.9" customHeight="1" x14ac:dyDescent="0.3">
      <c r="A42" s="8" t="s">
        <v>169</v>
      </c>
      <c r="B42" s="32">
        <v>721</v>
      </c>
      <c r="C42" s="32">
        <v>727</v>
      </c>
      <c r="D42" s="32">
        <v>738</v>
      </c>
      <c r="E42" s="32">
        <v>817</v>
      </c>
      <c r="F42" s="32">
        <v>1047</v>
      </c>
      <c r="G42" s="32">
        <v>1107</v>
      </c>
      <c r="H42" s="32">
        <v>1259</v>
      </c>
      <c r="I42" s="32">
        <v>1493</v>
      </c>
      <c r="J42" s="32">
        <v>1801</v>
      </c>
      <c r="K42" s="32">
        <v>1365</v>
      </c>
      <c r="L42" s="13"/>
      <c r="M42" s="34">
        <v>0.12463267070008643</v>
      </c>
      <c r="N42" s="34">
        <v>0.11454230345044904</v>
      </c>
      <c r="O42" s="34">
        <v>0.11305147058823529</v>
      </c>
      <c r="P42" s="34">
        <v>0.11639834734292634</v>
      </c>
      <c r="Q42" s="34">
        <v>0.14223610922429017</v>
      </c>
      <c r="R42" s="34">
        <v>0.14263625821414766</v>
      </c>
      <c r="S42" s="34">
        <v>0.14100123194086683</v>
      </c>
      <c r="T42" s="34">
        <v>0.15760582708751186</v>
      </c>
      <c r="U42" s="34">
        <v>0.19147352753561556</v>
      </c>
      <c r="V42" s="34">
        <f t="shared" si="11"/>
        <v>0.14187714374805113</v>
      </c>
      <c r="W42" s="13"/>
      <c r="X42" s="9">
        <f t="shared" si="9"/>
        <v>0.89320388349514568</v>
      </c>
      <c r="Y42" s="12">
        <f t="shared" si="10"/>
        <v>1.7244473047964698E-2</v>
      </c>
    </row>
    <row r="43" spans="1:25" s="21" customFormat="1" ht="24.9" customHeight="1" x14ac:dyDescent="0.3">
      <c r="A43" s="8" t="s">
        <v>168</v>
      </c>
      <c r="B43" s="32">
        <v>25</v>
      </c>
      <c r="C43" s="32">
        <v>29</v>
      </c>
      <c r="D43" s="32">
        <v>35</v>
      </c>
      <c r="E43" s="32">
        <v>29</v>
      </c>
      <c r="F43" s="32">
        <v>17</v>
      </c>
      <c r="G43" s="32">
        <v>15</v>
      </c>
      <c r="H43" s="32">
        <v>28</v>
      </c>
      <c r="I43" s="32">
        <v>17</v>
      </c>
      <c r="J43" s="32">
        <v>26</v>
      </c>
      <c r="K43" s="32">
        <v>44</v>
      </c>
      <c r="L43" s="13"/>
      <c r="M43" s="34">
        <v>4.3215211754537601E-3</v>
      </c>
      <c r="N43" s="34">
        <v>4.5690877579959033E-3</v>
      </c>
      <c r="O43" s="34">
        <v>5.3615196078431373E-3</v>
      </c>
      <c r="P43" s="34">
        <v>4.1316426841430404E-3</v>
      </c>
      <c r="Q43" s="34">
        <v>2.3094688221709007E-3</v>
      </c>
      <c r="R43" s="34">
        <v>1.9327406262079629E-3</v>
      </c>
      <c r="S43" s="34">
        <v>3.1358494792249974E-3</v>
      </c>
      <c r="T43" s="34">
        <v>1.7945740525704633E-3</v>
      </c>
      <c r="U43" s="34">
        <v>2.7641930682543057E-3</v>
      </c>
      <c r="V43" s="34">
        <f t="shared" si="11"/>
        <v>4.5733291757613552E-3</v>
      </c>
      <c r="W43" s="13"/>
      <c r="X43" s="9">
        <f t="shared" si="9"/>
        <v>0.76</v>
      </c>
      <c r="Y43" s="12">
        <f t="shared" si="10"/>
        <v>2.5180800030759516E-4</v>
      </c>
    </row>
    <row r="44" spans="1:25" s="21" customFormat="1" ht="24.9" customHeight="1" x14ac:dyDescent="0.3">
      <c r="A44" s="8" t="s">
        <v>22</v>
      </c>
      <c r="B44" s="32">
        <v>1104</v>
      </c>
      <c r="C44" s="32">
        <v>1314</v>
      </c>
      <c r="D44" s="32">
        <v>1250</v>
      </c>
      <c r="E44" s="32">
        <v>1358</v>
      </c>
      <c r="F44" s="32">
        <v>1370</v>
      </c>
      <c r="G44" s="32">
        <v>1380</v>
      </c>
      <c r="H44" s="32">
        <v>1398</v>
      </c>
      <c r="I44" s="32">
        <v>1481</v>
      </c>
      <c r="J44" s="32">
        <v>1485</v>
      </c>
      <c r="K44" s="32">
        <v>1590</v>
      </c>
      <c r="L44" s="13"/>
      <c r="M44" s="34">
        <v>0.19083837510803803</v>
      </c>
      <c r="N44" s="34">
        <v>0.20702694186229714</v>
      </c>
      <c r="O44" s="34">
        <v>0.19148284313725492</v>
      </c>
      <c r="P44" s="34">
        <v>0.19347485396780167</v>
      </c>
      <c r="Q44" s="34">
        <v>0.1861160168455373</v>
      </c>
      <c r="R44" s="34">
        <v>0.1778121376111326</v>
      </c>
      <c r="S44" s="34">
        <v>0.1565684847127338</v>
      </c>
      <c r="T44" s="34">
        <v>0.15633906893275626</v>
      </c>
      <c r="U44" s="34">
        <v>0.15787795024452478</v>
      </c>
      <c r="V44" s="34">
        <f t="shared" si="11"/>
        <v>0.16526348612410352</v>
      </c>
      <c r="W44" s="13"/>
      <c r="X44" s="9">
        <f t="shared" si="9"/>
        <v>0.44021739130434789</v>
      </c>
      <c r="Y44" s="12">
        <f t="shared" si="10"/>
        <v>-2.5574888983934507E-2</v>
      </c>
    </row>
    <row r="45" spans="1:25" s="21" customFormat="1" ht="24.9" customHeight="1" x14ac:dyDescent="0.3">
      <c r="A45" s="8" t="s">
        <v>23</v>
      </c>
      <c r="B45" s="32">
        <v>191</v>
      </c>
      <c r="C45" s="32">
        <v>200</v>
      </c>
      <c r="D45" s="32">
        <v>163</v>
      </c>
      <c r="E45" s="32">
        <v>212</v>
      </c>
      <c r="F45" s="32">
        <v>235</v>
      </c>
      <c r="G45" s="32">
        <v>201</v>
      </c>
      <c r="H45" s="32">
        <v>308</v>
      </c>
      <c r="I45" s="32">
        <v>329</v>
      </c>
      <c r="J45" s="32">
        <v>300</v>
      </c>
      <c r="K45" s="32">
        <v>295</v>
      </c>
      <c r="L45" s="13"/>
      <c r="M45" s="34">
        <v>3.3016421780466723E-2</v>
      </c>
      <c r="N45" s="34">
        <v>3.1510950055144163E-2</v>
      </c>
      <c r="O45" s="34">
        <v>2.4969362745098041E-2</v>
      </c>
      <c r="P45" s="34">
        <v>3.0203732725459467E-2</v>
      </c>
      <c r="Q45" s="34">
        <v>3.1925010188833036E-2</v>
      </c>
      <c r="R45" s="34">
        <v>2.5898724391186703E-2</v>
      </c>
      <c r="S45" s="34">
        <v>3.4494344271474971E-2</v>
      </c>
      <c r="T45" s="34">
        <v>3.4730286076216615E-2</v>
      </c>
      <c r="U45" s="34">
        <v>3.1894535402934299E-2</v>
      </c>
      <c r="V45" s="34">
        <f t="shared" si="11"/>
        <v>3.0662093337490905E-2</v>
      </c>
      <c r="W45" s="13"/>
      <c r="X45" s="9">
        <f t="shared" si="9"/>
        <v>0.54450261780104703</v>
      </c>
      <c r="Y45" s="12">
        <f t="shared" si="10"/>
        <v>-2.3543284429758185E-3</v>
      </c>
    </row>
    <row r="46" spans="1:25" s="21" customFormat="1" ht="24.9" customHeight="1" x14ac:dyDescent="0.3">
      <c r="A46" s="8" t="s">
        <v>171</v>
      </c>
      <c r="B46" s="32">
        <v>2</v>
      </c>
      <c r="C46" s="32">
        <v>0</v>
      </c>
      <c r="D46" s="32">
        <v>4</v>
      </c>
      <c r="E46" s="32">
        <v>3</v>
      </c>
      <c r="F46" s="32">
        <v>3</v>
      </c>
      <c r="G46" s="32">
        <v>5</v>
      </c>
      <c r="H46" s="32">
        <v>3</v>
      </c>
      <c r="I46" s="32">
        <v>4</v>
      </c>
      <c r="J46" s="32">
        <v>4</v>
      </c>
      <c r="K46" s="32">
        <v>2</v>
      </c>
      <c r="L46" s="13"/>
      <c r="M46" s="34">
        <v>3.4572169403630077E-4</v>
      </c>
      <c r="N46" s="34">
        <v>0</v>
      </c>
      <c r="O46" s="34">
        <v>6.1274509803921568E-4</v>
      </c>
      <c r="P46" s="34">
        <v>4.274113121527283E-4</v>
      </c>
      <c r="Q46" s="34">
        <v>4.075533215595707E-4</v>
      </c>
      <c r="R46" s="34">
        <v>6.4424687540265435E-4</v>
      </c>
      <c r="S46" s="34">
        <v>3.3598387277410682E-4</v>
      </c>
      <c r="T46" s="34">
        <v>4.2225271825187374E-4</v>
      </c>
      <c r="U46" s="34">
        <v>4.2526047203912394E-4</v>
      </c>
      <c r="V46" s="34">
        <f t="shared" si="11"/>
        <v>2.0787859889824343E-4</v>
      </c>
      <c r="W46" s="13"/>
      <c r="X46" s="9">
        <f t="shared" si="9"/>
        <v>0</v>
      </c>
      <c r="Y46" s="12">
        <f t="shared" si="10"/>
        <v>-1.3784309513805733E-4</v>
      </c>
    </row>
    <row r="47" spans="1:25" s="21" customFormat="1" ht="24.9" customHeight="1" x14ac:dyDescent="0.3">
      <c r="A47" s="8" t="s">
        <v>24</v>
      </c>
      <c r="B47" s="32">
        <v>175</v>
      </c>
      <c r="C47" s="32">
        <v>340</v>
      </c>
      <c r="D47" s="32">
        <v>299</v>
      </c>
      <c r="E47" s="32">
        <v>330</v>
      </c>
      <c r="F47" s="32">
        <v>368</v>
      </c>
      <c r="G47" s="32">
        <v>326</v>
      </c>
      <c r="H47" s="32">
        <v>430</v>
      </c>
      <c r="I47" s="32">
        <v>320</v>
      </c>
      <c r="J47" s="32">
        <v>232</v>
      </c>
      <c r="K47" s="32">
        <v>264</v>
      </c>
      <c r="L47" s="13"/>
      <c r="M47" s="34">
        <v>3.025064822817632E-2</v>
      </c>
      <c r="N47" s="34">
        <v>5.3568615093745074E-2</v>
      </c>
      <c r="O47" s="34">
        <v>4.5802696078431369E-2</v>
      </c>
      <c r="P47" s="34">
        <v>4.7015244336800113E-2</v>
      </c>
      <c r="Q47" s="34">
        <v>4.9993207444640676E-2</v>
      </c>
      <c r="R47" s="34">
        <v>4.2004896276253062E-2</v>
      </c>
      <c r="S47" s="34">
        <v>4.8157688430955317E-2</v>
      </c>
      <c r="T47" s="34">
        <v>3.3780217460149899E-2</v>
      </c>
      <c r="U47" s="34">
        <v>2.4665107378269189E-2</v>
      </c>
      <c r="V47" s="34">
        <f t="shared" si="11"/>
        <v>2.7439975054568133E-2</v>
      </c>
      <c r="W47" s="13"/>
      <c r="X47" s="9">
        <f t="shared" si="9"/>
        <v>0.50857142857142867</v>
      </c>
      <c r="Y47" s="12">
        <f t="shared" si="10"/>
        <v>-2.8106731736081865E-3</v>
      </c>
    </row>
    <row r="48" spans="1:25" s="21" customFormat="1" ht="24.9" customHeight="1" x14ac:dyDescent="0.3">
      <c r="A48" s="8" t="s">
        <v>172</v>
      </c>
      <c r="B48" s="32">
        <v>10</v>
      </c>
      <c r="C48" s="32">
        <v>13</v>
      </c>
      <c r="D48" s="32">
        <v>9</v>
      </c>
      <c r="E48" s="32">
        <v>8</v>
      </c>
      <c r="F48" s="32">
        <v>13</v>
      </c>
      <c r="G48" s="32">
        <v>13</v>
      </c>
      <c r="H48" s="32">
        <v>16</v>
      </c>
      <c r="I48" s="32">
        <v>3</v>
      </c>
      <c r="J48" s="32">
        <v>10</v>
      </c>
      <c r="K48" s="32">
        <v>10</v>
      </c>
      <c r="L48" s="13"/>
      <c r="M48" s="34">
        <v>1.7286084701815039E-3</v>
      </c>
      <c r="N48" s="34">
        <v>2.0482117535843706E-3</v>
      </c>
      <c r="O48" s="34">
        <v>1.3786764705882354E-3</v>
      </c>
      <c r="P48" s="34">
        <v>1.1397634990739421E-3</v>
      </c>
      <c r="Q48" s="34">
        <v>1.7660643934248063E-3</v>
      </c>
      <c r="R48" s="34">
        <v>1.6750418760469012E-3</v>
      </c>
      <c r="S48" s="34">
        <v>1.7919139881285699E-3</v>
      </c>
      <c r="T48" s="34">
        <v>3.1668953868890532E-4</v>
      </c>
      <c r="U48" s="34">
        <v>1.06315118009781E-3</v>
      </c>
      <c r="V48" s="34">
        <f t="shared" si="11"/>
        <v>1.0393929944912171E-3</v>
      </c>
      <c r="W48" s="13"/>
      <c r="X48" s="9">
        <f t="shared" si="9"/>
        <v>0</v>
      </c>
      <c r="Y48" s="12">
        <f t="shared" si="10"/>
        <v>-6.8921547569028682E-4</v>
      </c>
    </row>
    <row r="49" spans="1:25" s="21" customFormat="1" ht="24.9" customHeight="1" x14ac:dyDescent="0.3">
      <c r="A49" s="52" t="s">
        <v>4</v>
      </c>
      <c r="B49" s="33">
        <v>5785</v>
      </c>
      <c r="C49" s="33">
        <v>6347</v>
      </c>
      <c r="D49" s="33">
        <v>6528</v>
      </c>
      <c r="E49" s="33">
        <v>7019</v>
      </c>
      <c r="F49" s="33">
        <v>7361</v>
      </c>
      <c r="G49" s="33">
        <v>7761</v>
      </c>
      <c r="H49" s="33">
        <v>8929</v>
      </c>
      <c r="I49" s="33">
        <v>9473</v>
      </c>
      <c r="J49" s="33">
        <v>9406</v>
      </c>
      <c r="K49" s="33">
        <f>SUM(K31:K48)</f>
        <v>9621</v>
      </c>
      <c r="L49" s="41"/>
      <c r="M49" s="35">
        <v>1</v>
      </c>
      <c r="N49" s="35">
        <v>1</v>
      </c>
      <c r="O49" s="35">
        <v>1</v>
      </c>
      <c r="P49" s="35">
        <v>1</v>
      </c>
      <c r="Q49" s="35">
        <v>1</v>
      </c>
      <c r="R49" s="35">
        <v>1</v>
      </c>
      <c r="S49" s="35">
        <v>1</v>
      </c>
      <c r="T49" s="35">
        <v>1</v>
      </c>
      <c r="U49" s="35">
        <v>1</v>
      </c>
      <c r="V49" s="35">
        <f t="shared" si="11"/>
        <v>1</v>
      </c>
      <c r="W49" s="13"/>
      <c r="X49" s="10">
        <f t="shared" si="9"/>
        <v>0.66309420916162498</v>
      </c>
      <c r="Y49" s="14">
        <f t="shared" si="10"/>
        <v>0</v>
      </c>
    </row>
    <row r="50" spans="1:25" s="21" customFormat="1" ht="24.9" customHeight="1" x14ac:dyDescent="0.3">
      <c r="B50" s="17"/>
      <c r="C50" s="17"/>
      <c r="D50" s="17"/>
      <c r="E50" s="17"/>
      <c r="F50" s="17"/>
      <c r="G50" s="17"/>
      <c r="H50" s="17"/>
      <c r="I50" s="17"/>
      <c r="J50" s="17"/>
      <c r="K50" s="17"/>
      <c r="X50" s="30"/>
      <c r="Y50" s="30"/>
    </row>
    <row r="51" spans="1:25" s="21" customFormat="1" ht="50.1" customHeight="1" x14ac:dyDescent="0.3">
      <c r="A51" s="36" t="s">
        <v>25</v>
      </c>
      <c r="B51" s="36">
        <v>2013</v>
      </c>
      <c r="C51" s="36">
        <v>2014</v>
      </c>
      <c r="D51" s="36">
        <v>2015</v>
      </c>
      <c r="E51" s="36">
        <v>2016</v>
      </c>
      <c r="F51" s="36">
        <v>2017</v>
      </c>
      <c r="G51" s="36">
        <v>2018</v>
      </c>
      <c r="H51" s="36">
        <v>2019</v>
      </c>
      <c r="I51" s="36">
        <v>2020</v>
      </c>
      <c r="J51" s="36">
        <v>2021</v>
      </c>
      <c r="K51" s="36">
        <v>2022</v>
      </c>
      <c r="L51" s="40"/>
      <c r="M51" s="36">
        <v>2013</v>
      </c>
      <c r="N51" s="36">
        <v>2014</v>
      </c>
      <c r="O51" s="36">
        <v>2015</v>
      </c>
      <c r="P51" s="36">
        <v>2016</v>
      </c>
      <c r="Q51" s="36">
        <v>2017</v>
      </c>
      <c r="R51" s="36">
        <v>2018</v>
      </c>
      <c r="S51" s="36">
        <v>2019</v>
      </c>
      <c r="T51" s="36">
        <v>2020</v>
      </c>
      <c r="U51" s="36">
        <v>2021</v>
      </c>
      <c r="V51" s="36">
        <v>2022</v>
      </c>
      <c r="W51" s="40"/>
      <c r="X51" s="42" t="s">
        <v>241</v>
      </c>
      <c r="Y51" s="42" t="s">
        <v>242</v>
      </c>
    </row>
    <row r="52" spans="1:25" s="21" customFormat="1" ht="24.9" customHeight="1" x14ac:dyDescent="0.3">
      <c r="A52" s="8" t="s">
        <v>223</v>
      </c>
      <c r="B52" s="32">
        <v>583</v>
      </c>
      <c r="C52" s="32">
        <v>608</v>
      </c>
      <c r="D52" s="32">
        <v>711</v>
      </c>
      <c r="E52" s="32">
        <v>779</v>
      </c>
      <c r="F52" s="32">
        <v>776</v>
      </c>
      <c r="G52" s="32">
        <v>913</v>
      </c>
      <c r="H52" s="32">
        <v>957</v>
      </c>
      <c r="I52" s="32">
        <v>1206</v>
      </c>
      <c r="J52" s="32">
        <v>1015</v>
      </c>
      <c r="K52" s="32">
        <v>1022</v>
      </c>
      <c r="L52" s="13"/>
      <c r="M52" s="34">
        <v>0.10077787381158168</v>
      </c>
      <c r="N52" s="34">
        <v>9.5793288167638255E-2</v>
      </c>
      <c r="O52" s="34">
        <v>0.10891544117647059</v>
      </c>
      <c r="P52" s="34">
        <v>0.11098447072232512</v>
      </c>
      <c r="Q52" s="34">
        <v>0.1054204591767423</v>
      </c>
      <c r="R52" s="34">
        <v>0.11763947944852468</v>
      </c>
      <c r="S52" s="34">
        <v>0.10717885541494009</v>
      </c>
      <c r="T52" s="34">
        <v>0.12730919455293993</v>
      </c>
      <c r="U52" s="34">
        <v>0.10790984477992771</v>
      </c>
      <c r="V52" s="34">
        <f>K52/K$57</f>
        <v>0.10622596403700239</v>
      </c>
      <c r="W52" s="13"/>
      <c r="X52" s="9">
        <f t="shared" ref="X52:X57" si="12">K52/B52-1</f>
        <v>0.75300171526586612</v>
      </c>
      <c r="Y52" s="12">
        <f t="shared" ref="Y52:Y57" si="13">V52-M52</f>
        <v>5.4480902254207125E-3</v>
      </c>
    </row>
    <row r="53" spans="1:25" s="21" customFormat="1" ht="24.9" customHeight="1" x14ac:dyDescent="0.3">
      <c r="A53" s="8" t="s">
        <v>174</v>
      </c>
      <c r="B53" s="32">
        <v>35</v>
      </c>
      <c r="C53" s="32">
        <v>39</v>
      </c>
      <c r="D53" s="32">
        <v>46</v>
      </c>
      <c r="E53" s="32">
        <v>38</v>
      </c>
      <c r="F53" s="32">
        <v>61</v>
      </c>
      <c r="G53" s="32">
        <v>53</v>
      </c>
      <c r="H53" s="32">
        <v>79</v>
      </c>
      <c r="I53" s="32">
        <v>71</v>
      </c>
      <c r="J53" s="32">
        <v>94</v>
      </c>
      <c r="K53" s="32">
        <v>163</v>
      </c>
      <c r="L53" s="13"/>
      <c r="M53" s="34">
        <v>6.0501296456352636E-3</v>
      </c>
      <c r="N53" s="34">
        <v>6.1446352607531117E-3</v>
      </c>
      <c r="O53" s="34">
        <v>7.0465686274509805E-3</v>
      </c>
      <c r="P53" s="34">
        <v>5.4138766206012255E-3</v>
      </c>
      <c r="Q53" s="34">
        <v>8.2869175383779373E-3</v>
      </c>
      <c r="R53" s="34">
        <v>6.8290168792681351E-3</v>
      </c>
      <c r="S53" s="34">
        <v>8.8475753163848141E-3</v>
      </c>
      <c r="T53" s="34">
        <v>7.4949857489707587E-3</v>
      </c>
      <c r="U53" s="34">
        <v>9.9936210929194129E-3</v>
      </c>
      <c r="V53" s="34">
        <f t="shared" ref="V53:V57" si="14">K53/K$57</f>
        <v>1.6942105810206838E-2</v>
      </c>
      <c r="W53" s="13"/>
      <c r="X53" s="9">
        <f t="shared" si="12"/>
        <v>3.6571428571428575</v>
      </c>
      <c r="Y53" s="12">
        <f t="shared" si="13"/>
        <v>1.0891976164571575E-2</v>
      </c>
    </row>
    <row r="54" spans="1:25" s="21" customFormat="1" ht="24.9" customHeight="1" x14ac:dyDescent="0.3">
      <c r="A54" s="8" t="s">
        <v>26</v>
      </c>
      <c r="B54" s="32">
        <v>5156</v>
      </c>
      <c r="C54" s="32">
        <v>5678</v>
      </c>
      <c r="D54" s="32">
        <v>5760</v>
      </c>
      <c r="E54" s="32">
        <v>6185</v>
      </c>
      <c r="F54" s="32">
        <v>6499</v>
      </c>
      <c r="G54" s="32">
        <v>6773</v>
      </c>
      <c r="H54" s="32">
        <v>7849</v>
      </c>
      <c r="I54" s="32">
        <v>8159</v>
      </c>
      <c r="J54" s="32">
        <v>8256</v>
      </c>
      <c r="K54" s="32">
        <v>8390</v>
      </c>
      <c r="L54" s="13"/>
      <c r="M54" s="34">
        <v>0.89127052722558342</v>
      </c>
      <c r="N54" s="34">
        <v>0.89459587206554281</v>
      </c>
      <c r="O54" s="34">
        <v>0.88235294117647056</v>
      </c>
      <c r="P54" s="34">
        <v>0.88117965522154151</v>
      </c>
      <c r="Q54" s="34">
        <v>0.88289634560521668</v>
      </c>
      <c r="R54" s="34">
        <v>0.87269681742043548</v>
      </c>
      <c r="S54" s="34">
        <v>0.87904580580132152</v>
      </c>
      <c r="T54" s="34">
        <v>0.86128998205425944</v>
      </c>
      <c r="U54" s="34">
        <v>0.87773761428875186</v>
      </c>
      <c r="V54" s="34">
        <f t="shared" si="14"/>
        <v>0.87205072237813119</v>
      </c>
      <c r="W54" s="13"/>
      <c r="X54" s="9">
        <f t="shared" si="12"/>
        <v>0.62723041117145084</v>
      </c>
      <c r="Y54" s="12">
        <f t="shared" si="13"/>
        <v>-1.9219804847452227E-2</v>
      </c>
    </row>
    <row r="55" spans="1:25" s="21" customFormat="1" ht="24.9" customHeight="1" x14ac:dyDescent="0.3">
      <c r="A55" s="8" t="s">
        <v>27</v>
      </c>
      <c r="B55" s="32">
        <v>1</v>
      </c>
      <c r="C55" s="32">
        <v>7</v>
      </c>
      <c r="D55" s="32">
        <v>3</v>
      </c>
      <c r="E55" s="32">
        <v>7</v>
      </c>
      <c r="F55" s="32">
        <v>10</v>
      </c>
      <c r="G55" s="32">
        <v>10</v>
      </c>
      <c r="H55" s="32">
        <v>11</v>
      </c>
      <c r="I55" s="32">
        <v>17</v>
      </c>
      <c r="J55" s="32">
        <v>12</v>
      </c>
      <c r="K55" s="32">
        <v>18</v>
      </c>
      <c r="L55" s="13"/>
      <c r="M55" s="34">
        <v>1.7286084701815038E-4</v>
      </c>
      <c r="N55" s="34">
        <v>1.1028832519300457E-3</v>
      </c>
      <c r="O55" s="34">
        <v>4.5955882352941176E-4</v>
      </c>
      <c r="P55" s="34">
        <v>9.9729306168969936E-4</v>
      </c>
      <c r="Q55" s="34">
        <v>1.3585110718652357E-3</v>
      </c>
      <c r="R55" s="34">
        <v>1.2884937508053087E-3</v>
      </c>
      <c r="S55" s="34">
        <v>1.2319408668383918E-3</v>
      </c>
      <c r="T55" s="34">
        <v>1.7945740525704633E-3</v>
      </c>
      <c r="U55" s="34">
        <v>1.2757814161173718E-3</v>
      </c>
      <c r="V55" s="34">
        <f t="shared" si="14"/>
        <v>1.8709073900841909E-3</v>
      </c>
      <c r="W55" s="13"/>
      <c r="X55" s="9">
        <f t="shared" si="12"/>
        <v>17</v>
      </c>
      <c r="Y55" s="12">
        <f t="shared" si="13"/>
        <v>1.6980465430660404E-3</v>
      </c>
    </row>
    <row r="56" spans="1:25" s="21" customFormat="1" ht="24.9" customHeight="1" x14ac:dyDescent="0.3">
      <c r="A56" s="8" t="s">
        <v>28</v>
      </c>
      <c r="B56" s="32">
        <v>10</v>
      </c>
      <c r="C56" s="32">
        <v>15</v>
      </c>
      <c r="D56" s="32">
        <v>8</v>
      </c>
      <c r="E56" s="32">
        <v>10</v>
      </c>
      <c r="F56" s="32">
        <v>15</v>
      </c>
      <c r="G56" s="32">
        <v>12</v>
      </c>
      <c r="H56" s="32">
        <v>33</v>
      </c>
      <c r="I56" s="32">
        <v>20</v>
      </c>
      <c r="J56" s="32">
        <v>29</v>
      </c>
      <c r="K56" s="32">
        <v>28</v>
      </c>
      <c r="L56" s="13"/>
      <c r="M56" s="34">
        <v>1.7286084701815039E-3</v>
      </c>
      <c r="N56" s="34">
        <v>2.363321254135812E-3</v>
      </c>
      <c r="O56" s="34">
        <v>1.2254901960784314E-3</v>
      </c>
      <c r="P56" s="34">
        <v>1.4247043738424277E-3</v>
      </c>
      <c r="Q56" s="34">
        <v>2.0377666077978536E-3</v>
      </c>
      <c r="R56" s="34">
        <v>1.5461925009663702E-3</v>
      </c>
      <c r="S56" s="34">
        <v>3.6958226005151754E-3</v>
      </c>
      <c r="T56" s="34">
        <v>2.1112635912593687E-3</v>
      </c>
      <c r="U56" s="34">
        <v>3.0831384222836486E-3</v>
      </c>
      <c r="V56" s="34">
        <f t="shared" si="14"/>
        <v>2.9103003845754078E-3</v>
      </c>
      <c r="W56" s="13"/>
      <c r="X56" s="9">
        <f t="shared" si="12"/>
        <v>1.7999999999999998</v>
      </c>
      <c r="Y56" s="12">
        <f t="shared" si="13"/>
        <v>1.1816919143939038E-3</v>
      </c>
    </row>
    <row r="57" spans="1:25" s="21" customFormat="1" ht="24.9" customHeight="1" x14ac:dyDescent="0.3">
      <c r="A57" s="52" t="s">
        <v>4</v>
      </c>
      <c r="B57" s="33">
        <v>5785</v>
      </c>
      <c r="C57" s="33">
        <v>6347</v>
      </c>
      <c r="D57" s="33">
        <v>6528</v>
      </c>
      <c r="E57" s="33">
        <v>7019</v>
      </c>
      <c r="F57" s="33">
        <v>7361</v>
      </c>
      <c r="G57" s="33">
        <v>7761</v>
      </c>
      <c r="H57" s="33">
        <v>8929</v>
      </c>
      <c r="I57" s="33">
        <v>9473</v>
      </c>
      <c r="J57" s="33">
        <v>9406</v>
      </c>
      <c r="K57" s="33">
        <f>SUM(K52:K56)</f>
        <v>9621</v>
      </c>
      <c r="L57" s="41"/>
      <c r="M57" s="35">
        <v>1</v>
      </c>
      <c r="N57" s="35">
        <v>1</v>
      </c>
      <c r="O57" s="35">
        <v>1</v>
      </c>
      <c r="P57" s="35">
        <v>1</v>
      </c>
      <c r="Q57" s="35">
        <v>1</v>
      </c>
      <c r="R57" s="35">
        <v>1</v>
      </c>
      <c r="S57" s="35">
        <v>1</v>
      </c>
      <c r="T57" s="35">
        <v>1</v>
      </c>
      <c r="U57" s="35">
        <v>1</v>
      </c>
      <c r="V57" s="35">
        <f t="shared" si="14"/>
        <v>1</v>
      </c>
      <c r="W57" s="41"/>
      <c r="X57" s="10">
        <f t="shared" si="12"/>
        <v>0.66309420916162498</v>
      </c>
      <c r="Y57" s="14">
        <f t="shared" si="13"/>
        <v>0</v>
      </c>
    </row>
    <row r="58" spans="1:25" s="21" customFormat="1" ht="24.9" customHeight="1" x14ac:dyDescent="0.3">
      <c r="B58" s="17"/>
      <c r="C58" s="17"/>
      <c r="D58" s="17"/>
      <c r="E58" s="17"/>
      <c r="F58" s="17"/>
      <c r="G58" s="17"/>
      <c r="H58" s="17"/>
      <c r="I58" s="17"/>
      <c r="J58" s="17"/>
      <c r="K58" s="17"/>
      <c r="X58" s="30"/>
      <c r="Y58" s="30"/>
    </row>
    <row r="59" spans="1:25" s="21" customFormat="1" ht="50.1" customHeight="1" x14ac:dyDescent="0.3">
      <c r="A59" s="36" t="s">
        <v>29</v>
      </c>
      <c r="B59" s="36">
        <v>2013</v>
      </c>
      <c r="C59" s="36">
        <v>2014</v>
      </c>
      <c r="D59" s="36">
        <v>2015</v>
      </c>
      <c r="E59" s="36">
        <v>2016</v>
      </c>
      <c r="F59" s="36">
        <v>2017</v>
      </c>
      <c r="G59" s="36">
        <v>2018</v>
      </c>
      <c r="H59" s="36">
        <v>2019</v>
      </c>
      <c r="I59" s="36">
        <v>2020</v>
      </c>
      <c r="J59" s="36">
        <v>2021</v>
      </c>
      <c r="K59" s="36">
        <v>2022</v>
      </c>
      <c r="L59" s="40"/>
      <c r="M59" s="36">
        <v>2013</v>
      </c>
      <c r="N59" s="36">
        <v>2014</v>
      </c>
      <c r="O59" s="36">
        <v>2015</v>
      </c>
      <c r="P59" s="36">
        <v>2016</v>
      </c>
      <c r="Q59" s="36">
        <v>2017</v>
      </c>
      <c r="R59" s="36">
        <v>2018</v>
      </c>
      <c r="S59" s="36">
        <v>2019</v>
      </c>
      <c r="T59" s="36">
        <v>2020</v>
      </c>
      <c r="U59" s="36">
        <v>2021</v>
      </c>
      <c r="V59" s="36">
        <v>2022</v>
      </c>
      <c r="W59" s="40"/>
      <c r="X59" s="42" t="s">
        <v>241</v>
      </c>
      <c r="Y59" s="42" t="s">
        <v>242</v>
      </c>
    </row>
    <row r="60" spans="1:25" s="21" customFormat="1" ht="24.9" customHeight="1" x14ac:dyDescent="0.3">
      <c r="A60" s="8" t="s">
        <v>15</v>
      </c>
      <c r="B60" s="32">
        <v>2623</v>
      </c>
      <c r="C60" s="32">
        <v>3079</v>
      </c>
      <c r="D60" s="32">
        <v>3181</v>
      </c>
      <c r="E60" s="32">
        <v>3370</v>
      </c>
      <c r="F60" s="32">
        <v>3489</v>
      </c>
      <c r="G60" s="32">
        <v>3398</v>
      </c>
      <c r="H60" s="32">
        <v>3805</v>
      </c>
      <c r="I60" s="32">
        <v>4368</v>
      </c>
      <c r="J60" s="32">
        <v>4106</v>
      </c>
      <c r="K60" s="32">
        <v>4307</v>
      </c>
      <c r="L60" s="13"/>
      <c r="M60" s="34">
        <v>0.45341400172860846</v>
      </c>
      <c r="N60" s="34">
        <v>0.48511107609894438</v>
      </c>
      <c r="O60" s="34">
        <v>0.48728553921568629</v>
      </c>
      <c r="P60" s="34">
        <v>0.48012537398489813</v>
      </c>
      <c r="Q60" s="34">
        <v>0.47398451297378075</v>
      </c>
      <c r="R60" s="34">
        <v>0.43783017652364387</v>
      </c>
      <c r="S60" s="34">
        <v>0.42613954530182552</v>
      </c>
      <c r="T60" s="34">
        <v>0.46109996833104611</v>
      </c>
      <c r="U60" s="34">
        <v>0.43652987454816072</v>
      </c>
      <c r="V60" s="34">
        <f>K60/K$74</f>
        <v>0.44766656272736721</v>
      </c>
      <c r="W60" s="13"/>
      <c r="X60" s="9">
        <f t="shared" ref="X60:X74" si="15">K60/B60-1</f>
        <v>0.6420129622569577</v>
      </c>
      <c r="Y60" s="12">
        <f t="shared" ref="Y60:Y74" si="16">V60-M60</f>
        <v>-5.7474390012412502E-3</v>
      </c>
    </row>
    <row r="61" spans="1:25" s="21" customFormat="1" ht="24.9" customHeight="1" x14ac:dyDescent="0.3">
      <c r="A61" s="8" t="s">
        <v>30</v>
      </c>
      <c r="B61" s="32">
        <v>112</v>
      </c>
      <c r="C61" s="32">
        <v>120</v>
      </c>
      <c r="D61" s="32">
        <v>135</v>
      </c>
      <c r="E61" s="32">
        <v>109</v>
      </c>
      <c r="F61" s="32">
        <v>121</v>
      </c>
      <c r="G61" s="32">
        <v>165</v>
      </c>
      <c r="H61" s="32">
        <v>205</v>
      </c>
      <c r="I61" s="32">
        <v>264</v>
      </c>
      <c r="J61" s="32">
        <v>230</v>
      </c>
      <c r="K61" s="32">
        <v>462</v>
      </c>
      <c r="L61" s="13"/>
      <c r="M61" s="34">
        <v>1.9360414866032842E-2</v>
      </c>
      <c r="N61" s="34">
        <v>1.8906570033086496E-2</v>
      </c>
      <c r="O61" s="34">
        <v>2.0680147058823529E-2</v>
      </c>
      <c r="P61" s="34">
        <v>1.5529277674882462E-2</v>
      </c>
      <c r="Q61" s="34">
        <v>1.6437983969569352E-2</v>
      </c>
      <c r="R61" s="34">
        <v>2.1260146888287593E-2</v>
      </c>
      <c r="S61" s="34">
        <v>2.29588979728973E-2</v>
      </c>
      <c r="T61" s="34">
        <v>2.7868679404623668E-2</v>
      </c>
      <c r="U61" s="34">
        <v>2.4452477142249629E-2</v>
      </c>
      <c r="V61" s="34">
        <f t="shared" ref="V61:V74" si="17">K61/K$74</f>
        <v>4.8019956345494233E-2</v>
      </c>
      <c r="W61" s="13"/>
      <c r="X61" s="9">
        <f t="shared" si="15"/>
        <v>3.125</v>
      </c>
      <c r="Y61" s="12">
        <f t="shared" si="16"/>
        <v>2.8659541479461391E-2</v>
      </c>
    </row>
    <row r="62" spans="1:25" s="21" customFormat="1" ht="24.9" customHeight="1" x14ac:dyDescent="0.3">
      <c r="A62" s="8" t="s">
        <v>235</v>
      </c>
      <c r="B62" s="32">
        <v>0</v>
      </c>
      <c r="C62" s="32">
        <v>1</v>
      </c>
      <c r="D62" s="32">
        <v>1</v>
      </c>
      <c r="E62" s="32">
        <v>1</v>
      </c>
      <c r="F62" s="32">
        <v>0</v>
      </c>
      <c r="G62" s="32">
        <v>1</v>
      </c>
      <c r="H62" s="32">
        <v>2</v>
      </c>
      <c r="I62" s="32">
        <v>2</v>
      </c>
      <c r="J62" s="32">
        <v>2</v>
      </c>
      <c r="K62" s="32">
        <v>4</v>
      </c>
      <c r="L62" s="13"/>
      <c r="M62" s="34">
        <v>0</v>
      </c>
      <c r="N62" s="34">
        <v>1.5755475027572083E-4</v>
      </c>
      <c r="O62" s="34">
        <v>1.5318627450980392E-4</v>
      </c>
      <c r="P62" s="34">
        <v>1.4247043738424277E-4</v>
      </c>
      <c r="Q62" s="34">
        <v>0</v>
      </c>
      <c r="R62" s="34">
        <v>1.2884937508053087E-4</v>
      </c>
      <c r="S62" s="34">
        <v>2.2398924851607123E-4</v>
      </c>
      <c r="T62" s="34">
        <v>2.1112635912593687E-4</v>
      </c>
      <c r="U62" s="34">
        <v>2.1263023601956197E-4</v>
      </c>
      <c r="V62" s="34">
        <f t="shared" si="17"/>
        <v>4.1575719779648687E-4</v>
      </c>
      <c r="W62" s="13"/>
      <c r="X62" s="9">
        <v>1.0393929944912172E-4</v>
      </c>
      <c r="Y62" s="12">
        <f t="shared" si="16"/>
        <v>4.1575719779648687E-4</v>
      </c>
    </row>
    <row r="63" spans="1:25" s="21" customFormat="1" ht="24.9" customHeight="1" x14ac:dyDescent="0.3">
      <c r="A63" s="8" t="s">
        <v>175</v>
      </c>
      <c r="B63" s="32">
        <v>341</v>
      </c>
      <c r="C63" s="32">
        <v>327</v>
      </c>
      <c r="D63" s="32">
        <v>280</v>
      </c>
      <c r="E63" s="32">
        <v>305</v>
      </c>
      <c r="F63" s="32">
        <v>315</v>
      </c>
      <c r="G63" s="32">
        <v>276</v>
      </c>
      <c r="H63" s="32">
        <v>252</v>
      </c>
      <c r="I63" s="32">
        <v>142</v>
      </c>
      <c r="J63" s="32">
        <v>211</v>
      </c>
      <c r="K63" s="32">
        <v>127</v>
      </c>
      <c r="L63" s="13"/>
      <c r="M63" s="34">
        <v>5.8945548833189282E-2</v>
      </c>
      <c r="N63" s="34">
        <v>5.1520403340160704E-2</v>
      </c>
      <c r="O63" s="34">
        <v>4.2892156862745098E-2</v>
      </c>
      <c r="P63" s="34">
        <v>4.3453483402194043E-2</v>
      </c>
      <c r="Q63" s="34">
        <v>4.2793098763754922E-2</v>
      </c>
      <c r="R63" s="34">
        <v>3.556242752222652E-2</v>
      </c>
      <c r="S63" s="34">
        <v>2.8222645313024975E-2</v>
      </c>
      <c r="T63" s="34">
        <v>1.4989971497941517E-2</v>
      </c>
      <c r="U63" s="34">
        <v>2.2432489900063791E-2</v>
      </c>
      <c r="V63" s="34">
        <f t="shared" si="17"/>
        <v>1.3200291030038457E-2</v>
      </c>
      <c r="W63" s="13"/>
      <c r="X63" s="9">
        <f t="shared" si="15"/>
        <v>-0.62756598240469208</v>
      </c>
      <c r="Y63" s="12">
        <f t="shared" si="16"/>
        <v>-4.5745257803150821E-2</v>
      </c>
    </row>
    <row r="64" spans="1:25" s="21" customFormat="1" ht="24.9" customHeight="1" x14ac:dyDescent="0.3">
      <c r="A64" s="8" t="s">
        <v>224</v>
      </c>
      <c r="B64" s="32">
        <v>1</v>
      </c>
      <c r="C64" s="32">
        <v>0</v>
      </c>
      <c r="D64" s="32">
        <v>0</v>
      </c>
      <c r="E64" s="32">
        <v>1</v>
      </c>
      <c r="F64" s="32">
        <v>0</v>
      </c>
      <c r="G64" s="32">
        <v>0</v>
      </c>
      <c r="H64" s="32">
        <v>0</v>
      </c>
      <c r="I64" s="32">
        <v>1</v>
      </c>
      <c r="J64" s="32">
        <v>1</v>
      </c>
      <c r="K64" s="32">
        <v>2</v>
      </c>
      <c r="L64" s="13"/>
      <c r="M64" s="34">
        <v>1.7286084701815038E-4</v>
      </c>
      <c r="N64" s="34">
        <v>0</v>
      </c>
      <c r="O64" s="34">
        <v>0</v>
      </c>
      <c r="P64" s="34">
        <v>1.4247043738424277E-4</v>
      </c>
      <c r="Q64" s="34">
        <v>0</v>
      </c>
      <c r="R64" s="34">
        <v>0</v>
      </c>
      <c r="S64" s="34">
        <v>0</v>
      </c>
      <c r="T64" s="34">
        <v>1.0556317956296844E-4</v>
      </c>
      <c r="U64" s="34">
        <v>1.0631511800978098E-4</v>
      </c>
      <c r="V64" s="34">
        <f t="shared" si="17"/>
        <v>2.0787859889824343E-4</v>
      </c>
      <c r="W64" s="13"/>
      <c r="X64" s="9">
        <f t="shared" si="15"/>
        <v>1</v>
      </c>
      <c r="Y64" s="12">
        <f t="shared" si="16"/>
        <v>3.5017751880093051E-5</v>
      </c>
    </row>
    <row r="65" spans="1:25" s="21" customFormat="1" ht="24.9" customHeight="1" x14ac:dyDescent="0.3">
      <c r="A65" s="8" t="s">
        <v>243</v>
      </c>
      <c r="B65" s="32">
        <v>0</v>
      </c>
      <c r="C65" s="32">
        <v>0</v>
      </c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>
        <v>0</v>
      </c>
      <c r="J65" s="32">
        <v>0</v>
      </c>
      <c r="K65" s="32">
        <v>1</v>
      </c>
      <c r="L65" s="13"/>
      <c r="M65" s="34">
        <v>1.7286084701815038E-4</v>
      </c>
      <c r="N65" s="34">
        <v>1.7286084701815038E-4</v>
      </c>
      <c r="O65" s="34">
        <v>1.7286084701815038E-4</v>
      </c>
      <c r="P65" s="34">
        <v>1.7286084701815038E-4</v>
      </c>
      <c r="Q65" s="34">
        <v>1.7286084701815038E-4</v>
      </c>
      <c r="R65" s="34">
        <v>1.7286084701815038E-4</v>
      </c>
      <c r="S65" s="34">
        <v>1.7286084701815038E-4</v>
      </c>
      <c r="T65" s="34">
        <v>1.7286084701815038E-4</v>
      </c>
      <c r="U65" s="34">
        <v>1.7286084701815038E-4</v>
      </c>
      <c r="V65" s="34">
        <v>1.0393929944912172E-4</v>
      </c>
      <c r="W65" s="13"/>
      <c r="X65" s="9">
        <v>1.0393929944912172E-4</v>
      </c>
      <c r="Y65" s="12">
        <f t="shared" si="16"/>
        <v>-6.8921547569028666E-5</v>
      </c>
    </row>
    <row r="66" spans="1:25" s="21" customFormat="1" ht="24.9" customHeight="1" x14ac:dyDescent="0.3">
      <c r="A66" s="8" t="s">
        <v>166</v>
      </c>
      <c r="B66" s="32">
        <v>0</v>
      </c>
      <c r="C66" s="32">
        <v>2</v>
      </c>
      <c r="D66" s="32">
        <v>2</v>
      </c>
      <c r="E66" s="32">
        <v>2</v>
      </c>
      <c r="F66" s="32">
        <v>2</v>
      </c>
      <c r="G66" s="32">
        <v>2</v>
      </c>
      <c r="H66" s="32">
        <v>3</v>
      </c>
      <c r="I66" s="32">
        <v>11</v>
      </c>
      <c r="J66" s="32">
        <v>2</v>
      </c>
      <c r="K66" s="32">
        <v>1</v>
      </c>
      <c r="L66" s="13"/>
      <c r="M66" s="34">
        <v>0</v>
      </c>
      <c r="N66" s="34">
        <v>3.1510950055144165E-4</v>
      </c>
      <c r="O66" s="34">
        <v>3.0637254901960784E-4</v>
      </c>
      <c r="P66" s="34">
        <v>2.8494087476848553E-4</v>
      </c>
      <c r="Q66" s="34">
        <v>2.7170221437304711E-4</v>
      </c>
      <c r="R66" s="34">
        <v>2.5769875016106174E-4</v>
      </c>
      <c r="S66" s="34">
        <v>3.3598387277410682E-4</v>
      </c>
      <c r="T66" s="34">
        <v>1.1611949751926527E-3</v>
      </c>
      <c r="U66" s="34">
        <v>2.1263023601956197E-4</v>
      </c>
      <c r="V66" s="34">
        <f t="shared" si="17"/>
        <v>1.0393929944912172E-4</v>
      </c>
      <c r="W66" s="13"/>
      <c r="X66" s="9">
        <v>1.0393929944912172E-4</v>
      </c>
      <c r="Y66" s="12">
        <f t="shared" si="16"/>
        <v>1.0393929944912172E-4</v>
      </c>
    </row>
    <row r="67" spans="1:25" s="21" customFormat="1" ht="24.9" customHeight="1" x14ac:dyDescent="0.3">
      <c r="A67" s="8" t="s">
        <v>32</v>
      </c>
      <c r="B67" s="32">
        <v>2109</v>
      </c>
      <c r="C67" s="32">
        <v>2266</v>
      </c>
      <c r="D67" s="32">
        <v>2398</v>
      </c>
      <c r="E67" s="32">
        <v>2624</v>
      </c>
      <c r="F67" s="32">
        <v>2809</v>
      </c>
      <c r="G67" s="32">
        <v>3140</v>
      </c>
      <c r="H67" s="32">
        <v>3522</v>
      </c>
      <c r="I67" s="32">
        <v>3761</v>
      </c>
      <c r="J67" s="32">
        <v>4076</v>
      </c>
      <c r="K67" s="32">
        <v>3843</v>
      </c>
      <c r="L67" s="13"/>
      <c r="M67" s="34">
        <v>0.36456352636127914</v>
      </c>
      <c r="N67" s="34">
        <v>0.35701906412478335</v>
      </c>
      <c r="O67" s="34">
        <v>0.36734068627450983</v>
      </c>
      <c r="P67" s="34">
        <v>0.37384242769625303</v>
      </c>
      <c r="Q67" s="34">
        <v>0.38160576008694469</v>
      </c>
      <c r="R67" s="34">
        <v>0.40458703775286692</v>
      </c>
      <c r="S67" s="34">
        <v>0.39444506663680146</v>
      </c>
      <c r="T67" s="34">
        <v>0.39702311833632431</v>
      </c>
      <c r="U67" s="34">
        <v>0.43334042100786729</v>
      </c>
      <c r="V67" s="34">
        <f t="shared" si="17"/>
        <v>0.39943872778297473</v>
      </c>
      <c r="W67" s="13"/>
      <c r="X67" s="9">
        <f t="shared" si="15"/>
        <v>0.82219061166429586</v>
      </c>
      <c r="Y67" s="12">
        <f t="shared" si="16"/>
        <v>3.487520142169559E-2</v>
      </c>
    </row>
    <row r="68" spans="1:25" s="21" customFormat="1" ht="24.9" customHeight="1" x14ac:dyDescent="0.3">
      <c r="A68" s="8" t="s">
        <v>20</v>
      </c>
      <c r="B68" s="32">
        <v>85</v>
      </c>
      <c r="C68" s="32">
        <v>71</v>
      </c>
      <c r="D68" s="32">
        <v>72</v>
      </c>
      <c r="E68" s="32">
        <v>172</v>
      </c>
      <c r="F68" s="32">
        <v>206</v>
      </c>
      <c r="G68" s="32">
        <v>176</v>
      </c>
      <c r="H68" s="32">
        <v>294</v>
      </c>
      <c r="I68" s="32">
        <v>158</v>
      </c>
      <c r="J68" s="32">
        <v>54</v>
      </c>
      <c r="K68" s="32">
        <v>56</v>
      </c>
      <c r="L68" s="13"/>
      <c r="M68" s="34">
        <v>1.4693171996542784E-2</v>
      </c>
      <c r="N68" s="34">
        <v>1.1186387269576178E-2</v>
      </c>
      <c r="O68" s="34">
        <v>1.1029411764705883E-2</v>
      </c>
      <c r="P68" s="34">
        <v>2.4504915230089755E-2</v>
      </c>
      <c r="Q68" s="34">
        <v>2.7985328080423855E-2</v>
      </c>
      <c r="R68" s="34">
        <v>2.2677490014173431E-2</v>
      </c>
      <c r="S68" s="34">
        <v>3.2926419531862469E-2</v>
      </c>
      <c r="T68" s="34">
        <v>1.6678982370949013E-2</v>
      </c>
      <c r="U68" s="34">
        <v>5.7410163725281739E-3</v>
      </c>
      <c r="V68" s="34">
        <f t="shared" si="17"/>
        <v>5.8206007691508155E-3</v>
      </c>
      <c r="W68" s="13"/>
      <c r="X68" s="9">
        <f t="shared" si="15"/>
        <v>-0.3411764705882353</v>
      </c>
      <c r="Y68" s="12">
        <f t="shared" si="16"/>
        <v>-8.8725712273919691E-3</v>
      </c>
    </row>
    <row r="69" spans="1:25" s="21" customFormat="1" ht="24.9" customHeight="1" x14ac:dyDescent="0.3">
      <c r="A69" s="8" t="s">
        <v>176</v>
      </c>
      <c r="B69" s="32">
        <v>0</v>
      </c>
      <c r="C69" s="32">
        <v>7</v>
      </c>
      <c r="D69" s="32">
        <v>2</v>
      </c>
      <c r="E69" s="32">
        <v>4</v>
      </c>
      <c r="F69" s="32">
        <v>1</v>
      </c>
      <c r="G69" s="32">
        <v>2</v>
      </c>
      <c r="H69" s="32">
        <v>3</v>
      </c>
      <c r="I69" s="32">
        <v>4</v>
      </c>
      <c r="J69" s="32">
        <v>1</v>
      </c>
      <c r="K69" s="32">
        <v>3</v>
      </c>
      <c r="L69" s="13"/>
      <c r="M69" s="34">
        <v>0</v>
      </c>
      <c r="N69" s="34">
        <v>1.1028832519300457E-3</v>
      </c>
      <c r="O69" s="34">
        <v>3.0637254901960784E-4</v>
      </c>
      <c r="P69" s="34">
        <v>5.6988174953697106E-4</v>
      </c>
      <c r="Q69" s="34">
        <v>1.3585110718652356E-4</v>
      </c>
      <c r="R69" s="34">
        <v>2.5769875016106174E-4</v>
      </c>
      <c r="S69" s="34">
        <v>3.3598387277410682E-4</v>
      </c>
      <c r="T69" s="34">
        <v>4.2225271825187374E-4</v>
      </c>
      <c r="U69" s="34">
        <v>1.0631511800978098E-4</v>
      </c>
      <c r="V69" s="34">
        <f t="shared" si="17"/>
        <v>3.1181789834736512E-4</v>
      </c>
      <c r="W69" s="13"/>
      <c r="X69" s="9">
        <v>1.0393929944912172E-4</v>
      </c>
      <c r="Y69" s="12">
        <f t="shared" si="16"/>
        <v>3.1181789834736512E-4</v>
      </c>
    </row>
    <row r="70" spans="1:25" s="21" customFormat="1" ht="24.9" customHeight="1" x14ac:dyDescent="0.3">
      <c r="A70" s="8" t="s">
        <v>72</v>
      </c>
      <c r="B70" s="32">
        <v>159</v>
      </c>
      <c r="C70" s="32">
        <v>128</v>
      </c>
      <c r="D70" s="32">
        <v>127</v>
      </c>
      <c r="E70" s="32">
        <v>52</v>
      </c>
      <c r="F70" s="32">
        <v>53</v>
      </c>
      <c r="G70" s="32">
        <v>76</v>
      </c>
      <c r="H70" s="32">
        <v>60</v>
      </c>
      <c r="I70" s="32">
        <v>41</v>
      </c>
      <c r="J70" s="32">
        <v>94</v>
      </c>
      <c r="K70" s="32">
        <v>75</v>
      </c>
      <c r="L70" s="13"/>
      <c r="M70" s="34">
        <v>2.7484874675885913E-2</v>
      </c>
      <c r="N70" s="34">
        <v>2.0167008035292266E-2</v>
      </c>
      <c r="O70" s="34">
        <v>1.9454656862745098E-2</v>
      </c>
      <c r="P70" s="34">
        <v>7.4084627439806238E-3</v>
      </c>
      <c r="Q70" s="34">
        <v>7.200108680885749E-3</v>
      </c>
      <c r="R70" s="34">
        <v>9.7925525061203448E-3</v>
      </c>
      <c r="S70" s="34">
        <v>6.7196774554821367E-3</v>
      </c>
      <c r="T70" s="34">
        <v>4.3280903620817055E-3</v>
      </c>
      <c r="U70" s="34">
        <v>9.9936210929194129E-3</v>
      </c>
      <c r="V70" s="34">
        <f t="shared" si="17"/>
        <v>7.7954474586841285E-3</v>
      </c>
      <c r="W70" s="13"/>
      <c r="X70" s="9">
        <f t="shared" si="15"/>
        <v>-0.52830188679245282</v>
      </c>
      <c r="Y70" s="12">
        <f t="shared" si="16"/>
        <v>-1.9689427217201783E-2</v>
      </c>
    </row>
    <row r="71" spans="1:25" s="21" customFormat="1" ht="24.9" customHeight="1" x14ac:dyDescent="0.3">
      <c r="A71" s="8" t="s">
        <v>33</v>
      </c>
      <c r="B71" s="32">
        <v>0</v>
      </c>
      <c r="C71" s="32">
        <v>5</v>
      </c>
      <c r="D71" s="32">
        <v>3</v>
      </c>
      <c r="E71" s="32">
        <v>1</v>
      </c>
      <c r="F71" s="32">
        <v>3</v>
      </c>
      <c r="G71" s="32">
        <v>1</v>
      </c>
      <c r="H71" s="32">
        <v>26</v>
      </c>
      <c r="I71" s="32">
        <v>14</v>
      </c>
      <c r="J71" s="32">
        <v>11</v>
      </c>
      <c r="K71" s="32">
        <v>26</v>
      </c>
      <c r="L71" s="13"/>
      <c r="M71" s="34">
        <v>0</v>
      </c>
      <c r="N71" s="34">
        <v>7.8777375137860405E-4</v>
      </c>
      <c r="O71" s="34">
        <v>4.5955882352941176E-4</v>
      </c>
      <c r="P71" s="34">
        <v>1.4247043738424277E-4</v>
      </c>
      <c r="Q71" s="34">
        <v>4.075533215595707E-4</v>
      </c>
      <c r="R71" s="34">
        <v>1.2884937508053087E-4</v>
      </c>
      <c r="S71" s="34">
        <v>2.911860230708926E-3</v>
      </c>
      <c r="T71" s="34">
        <v>1.477884513881558E-3</v>
      </c>
      <c r="U71" s="34">
        <v>1.169466298107591E-3</v>
      </c>
      <c r="V71" s="34">
        <f t="shared" si="17"/>
        <v>2.7024217856771644E-3</v>
      </c>
      <c r="W71" s="13"/>
      <c r="X71" s="9">
        <v>1.0393929944912172E-4</v>
      </c>
      <c r="Y71" s="12">
        <f t="shared" si="16"/>
        <v>2.7024217856771644E-3</v>
      </c>
    </row>
    <row r="72" spans="1:25" s="21" customFormat="1" ht="24.9" customHeight="1" x14ac:dyDescent="0.3">
      <c r="A72" s="8" t="s">
        <v>168</v>
      </c>
      <c r="B72" s="32">
        <v>0</v>
      </c>
      <c r="C72" s="32">
        <v>0</v>
      </c>
      <c r="D72" s="32">
        <v>3</v>
      </c>
      <c r="E72" s="32">
        <v>2</v>
      </c>
      <c r="F72" s="32">
        <v>4</v>
      </c>
      <c r="G72" s="32">
        <v>2</v>
      </c>
      <c r="H72" s="32">
        <v>2</v>
      </c>
      <c r="I72" s="32">
        <v>5</v>
      </c>
      <c r="J72" s="32">
        <v>10</v>
      </c>
      <c r="K72" s="32">
        <v>24</v>
      </c>
      <c r="L72" s="13"/>
      <c r="M72" s="34">
        <v>0</v>
      </c>
      <c r="N72" s="34">
        <v>0</v>
      </c>
      <c r="O72" s="34">
        <v>4.5955882352941176E-4</v>
      </c>
      <c r="P72" s="34">
        <v>2.8494087476848553E-4</v>
      </c>
      <c r="Q72" s="34">
        <v>5.4340442874609423E-4</v>
      </c>
      <c r="R72" s="34">
        <v>2.5769875016106174E-4</v>
      </c>
      <c r="S72" s="34">
        <v>2.2398924851607123E-4</v>
      </c>
      <c r="T72" s="34">
        <v>5.2781589781484217E-4</v>
      </c>
      <c r="U72" s="34">
        <v>1.06315118009781E-3</v>
      </c>
      <c r="V72" s="34">
        <f t="shared" si="17"/>
        <v>2.494543186778921E-3</v>
      </c>
      <c r="W72" s="13"/>
      <c r="X72" s="9">
        <v>1.0393929944912172E-4</v>
      </c>
      <c r="Y72" s="12">
        <f t="shared" si="16"/>
        <v>2.494543186778921E-3</v>
      </c>
    </row>
    <row r="73" spans="1:25" s="21" customFormat="1" ht="24.9" customHeight="1" x14ac:dyDescent="0.3">
      <c r="A73" s="8" t="s">
        <v>34</v>
      </c>
      <c r="B73" s="32">
        <v>355</v>
      </c>
      <c r="C73" s="32">
        <v>341</v>
      </c>
      <c r="D73" s="32">
        <v>324</v>
      </c>
      <c r="E73" s="32">
        <v>376</v>
      </c>
      <c r="F73" s="32">
        <v>358</v>
      </c>
      <c r="G73" s="32">
        <v>522</v>
      </c>
      <c r="H73" s="32">
        <v>755</v>
      </c>
      <c r="I73" s="32">
        <v>702</v>
      </c>
      <c r="J73" s="32">
        <v>608</v>
      </c>
      <c r="K73" s="32">
        <v>690</v>
      </c>
      <c r="L73" s="13"/>
      <c r="M73" s="34">
        <v>6.1365600691443388E-2</v>
      </c>
      <c r="N73" s="34">
        <v>5.3726169844020795E-2</v>
      </c>
      <c r="O73" s="34">
        <v>4.9632352941176468E-2</v>
      </c>
      <c r="P73" s="34">
        <v>5.3568884456475278E-2</v>
      </c>
      <c r="Q73" s="34">
        <v>4.8634696372775441E-2</v>
      </c>
      <c r="R73" s="34">
        <v>6.7259373792037114E-2</v>
      </c>
      <c r="S73" s="34">
        <v>8.455594131481689E-2</v>
      </c>
      <c r="T73" s="34">
        <v>7.4105352053203843E-2</v>
      </c>
      <c r="U73" s="34">
        <v>6.4639591749946837E-2</v>
      </c>
      <c r="V73" s="34">
        <f t="shared" si="17"/>
        <v>7.1718116619893982E-2</v>
      </c>
      <c r="W73" s="13"/>
      <c r="X73" s="9">
        <f t="shared" si="15"/>
        <v>0.94366197183098599</v>
      </c>
      <c r="Y73" s="12">
        <f t="shared" si="16"/>
        <v>1.0352515928450594E-2</v>
      </c>
    </row>
    <row r="74" spans="1:25" s="21" customFormat="1" ht="24.9" customHeight="1" x14ac:dyDescent="0.3">
      <c r="A74" s="52" t="s">
        <v>4</v>
      </c>
      <c r="B74" s="33">
        <v>5785</v>
      </c>
      <c r="C74" s="33">
        <v>6347</v>
      </c>
      <c r="D74" s="33">
        <v>6528</v>
      </c>
      <c r="E74" s="33">
        <v>7019</v>
      </c>
      <c r="F74" s="33">
        <v>7361</v>
      </c>
      <c r="G74" s="33">
        <v>7761</v>
      </c>
      <c r="H74" s="33">
        <v>8929</v>
      </c>
      <c r="I74" s="33">
        <v>9473</v>
      </c>
      <c r="J74" s="33">
        <v>9406</v>
      </c>
      <c r="K74" s="33">
        <f>SUM(K60:K73)</f>
        <v>9621</v>
      </c>
      <c r="L74" s="41"/>
      <c r="M74" s="35">
        <v>1</v>
      </c>
      <c r="N74" s="35">
        <v>1</v>
      </c>
      <c r="O74" s="35">
        <v>1</v>
      </c>
      <c r="P74" s="35">
        <v>1</v>
      </c>
      <c r="Q74" s="35">
        <v>1</v>
      </c>
      <c r="R74" s="35">
        <v>1</v>
      </c>
      <c r="S74" s="35">
        <v>1</v>
      </c>
      <c r="T74" s="35">
        <v>1</v>
      </c>
      <c r="U74" s="35">
        <v>1</v>
      </c>
      <c r="V74" s="35">
        <f t="shared" si="17"/>
        <v>1</v>
      </c>
      <c r="W74" s="41"/>
      <c r="X74" s="10">
        <f t="shared" si="15"/>
        <v>0.66309420916162498</v>
      </c>
      <c r="Y74" s="14">
        <f t="shared" si="16"/>
        <v>0</v>
      </c>
    </row>
    <row r="75" spans="1:25" s="21" customFormat="1" ht="24.9" customHeight="1" x14ac:dyDescent="0.3">
      <c r="B75" s="17"/>
      <c r="C75" s="17"/>
      <c r="D75" s="17"/>
      <c r="E75" s="17"/>
      <c r="F75" s="17"/>
      <c r="G75" s="17"/>
      <c r="H75" s="17"/>
      <c r="I75" s="17"/>
      <c r="J75" s="17"/>
      <c r="K75" s="17"/>
      <c r="X75" s="30"/>
      <c r="Y75" s="30"/>
    </row>
    <row r="76" spans="1:25" s="48" customFormat="1" ht="50.1" customHeight="1" x14ac:dyDescent="0.3">
      <c r="A76" s="36" t="s">
        <v>35</v>
      </c>
      <c r="B76" s="36">
        <v>2013</v>
      </c>
      <c r="C76" s="36">
        <v>2014</v>
      </c>
      <c r="D76" s="36">
        <v>2015</v>
      </c>
      <c r="E76" s="36">
        <v>2016</v>
      </c>
      <c r="F76" s="36">
        <v>2017</v>
      </c>
      <c r="G76" s="36">
        <v>2018</v>
      </c>
      <c r="H76" s="36">
        <v>2019</v>
      </c>
      <c r="I76" s="36">
        <v>2020</v>
      </c>
      <c r="J76" s="36">
        <v>2021</v>
      </c>
      <c r="K76" s="36">
        <v>2022</v>
      </c>
      <c r="L76" s="77"/>
      <c r="M76" s="36">
        <v>2013</v>
      </c>
      <c r="N76" s="36">
        <v>2014</v>
      </c>
      <c r="O76" s="36">
        <v>2015</v>
      </c>
      <c r="P76" s="36">
        <v>2016</v>
      </c>
      <c r="Q76" s="36">
        <v>2017</v>
      </c>
      <c r="R76" s="36">
        <v>2018</v>
      </c>
      <c r="S76" s="36">
        <v>2019</v>
      </c>
      <c r="T76" s="36">
        <v>2020</v>
      </c>
      <c r="U76" s="36">
        <v>2021</v>
      </c>
      <c r="V76" s="36">
        <v>2022</v>
      </c>
      <c r="W76" s="77"/>
      <c r="X76" s="42" t="s">
        <v>241</v>
      </c>
      <c r="Y76" s="42" t="s">
        <v>242</v>
      </c>
    </row>
    <row r="77" spans="1:25" s="21" customFormat="1" ht="24.9" customHeight="1" x14ac:dyDescent="0.3">
      <c r="A77" s="8" t="s">
        <v>15</v>
      </c>
      <c r="B77" s="32">
        <v>1487</v>
      </c>
      <c r="C77" s="32">
        <v>1746</v>
      </c>
      <c r="D77" s="32">
        <v>1771</v>
      </c>
      <c r="E77" s="32">
        <v>1732</v>
      </c>
      <c r="F77" s="32">
        <v>1557</v>
      </c>
      <c r="G77" s="32">
        <v>1502</v>
      </c>
      <c r="H77" s="32">
        <v>1766</v>
      </c>
      <c r="I77" s="32">
        <v>1750</v>
      </c>
      <c r="J77" s="32">
        <v>1724</v>
      </c>
      <c r="K77" s="32">
        <v>1596</v>
      </c>
      <c r="L77" s="13"/>
      <c r="M77" s="34">
        <v>0.25704407951598962</v>
      </c>
      <c r="N77" s="34">
        <v>0.27509059398140856</v>
      </c>
      <c r="O77" s="34">
        <v>0.27129289215686275</v>
      </c>
      <c r="P77" s="34">
        <v>0.24675879754950847</v>
      </c>
      <c r="Q77" s="34">
        <v>0.21152017388941721</v>
      </c>
      <c r="R77" s="34">
        <v>0.19353176137095734</v>
      </c>
      <c r="S77" s="34">
        <v>0.19778250643969089</v>
      </c>
      <c r="T77" s="34">
        <v>0.18473556423519477</v>
      </c>
      <c r="U77" s="34">
        <v>0.18328726344886243</v>
      </c>
      <c r="V77" s="34">
        <f>K77/K$91</f>
        <v>0.16588712192079824</v>
      </c>
      <c r="W77" s="13"/>
      <c r="X77" s="9">
        <f t="shared" ref="X77:X91" si="18">K77/B77-1</f>
        <v>7.3301950235373337E-2</v>
      </c>
      <c r="Y77" s="12">
        <f t="shared" ref="Y77:Y91" si="19">V77-M77</f>
        <v>-9.1156957595191379E-2</v>
      </c>
    </row>
    <row r="78" spans="1:25" s="21" customFormat="1" ht="24.9" customHeight="1" x14ac:dyDescent="0.3">
      <c r="A78" s="8" t="s">
        <v>30</v>
      </c>
      <c r="B78" s="32">
        <v>508</v>
      </c>
      <c r="C78" s="32">
        <v>628</v>
      </c>
      <c r="D78" s="32">
        <v>871</v>
      </c>
      <c r="E78" s="32">
        <v>967</v>
      </c>
      <c r="F78" s="32">
        <v>1018</v>
      </c>
      <c r="G78" s="32">
        <v>997</v>
      </c>
      <c r="H78" s="32">
        <v>1154</v>
      </c>
      <c r="I78" s="32">
        <v>2011</v>
      </c>
      <c r="J78" s="32">
        <v>1723</v>
      </c>
      <c r="K78" s="32">
        <v>1617</v>
      </c>
      <c r="L78" s="13"/>
      <c r="M78" s="34">
        <v>8.7813310285220395E-2</v>
      </c>
      <c r="N78" s="34">
        <v>9.894438317315267E-2</v>
      </c>
      <c r="O78" s="34">
        <v>0.13342524509803921</v>
      </c>
      <c r="P78" s="34">
        <v>0.13776891295056276</v>
      </c>
      <c r="Q78" s="34">
        <v>0.138296427115881</v>
      </c>
      <c r="R78" s="34">
        <v>0.12846282695528927</v>
      </c>
      <c r="S78" s="34">
        <v>0.12924179639377309</v>
      </c>
      <c r="T78" s="34">
        <v>0.21228755410112954</v>
      </c>
      <c r="U78" s="34">
        <v>0.18318094833085266</v>
      </c>
      <c r="V78" s="34">
        <f t="shared" ref="V78:V91" si="20">K78/K$91</f>
        <v>0.16806984720922982</v>
      </c>
      <c r="W78" s="13"/>
      <c r="X78" s="9">
        <f t="shared" si="18"/>
        <v>2.1830708661417324</v>
      </c>
      <c r="Y78" s="12">
        <f t="shared" si="19"/>
        <v>8.0256536924009428E-2</v>
      </c>
    </row>
    <row r="79" spans="1:25" s="21" customFormat="1" ht="24.9" customHeight="1" x14ac:dyDescent="0.3">
      <c r="A79" s="8" t="s">
        <v>235</v>
      </c>
      <c r="B79" s="32">
        <v>0</v>
      </c>
      <c r="C79" s="32">
        <v>2</v>
      </c>
      <c r="D79" s="32">
        <v>0</v>
      </c>
      <c r="E79" s="32">
        <v>0</v>
      </c>
      <c r="F79" s="32">
        <v>2</v>
      </c>
      <c r="G79" s="32">
        <v>4</v>
      </c>
      <c r="H79" s="32">
        <v>1</v>
      </c>
      <c r="I79" s="32">
        <v>1</v>
      </c>
      <c r="J79" s="32">
        <v>2</v>
      </c>
      <c r="K79" s="32">
        <v>3</v>
      </c>
      <c r="L79" s="13"/>
      <c r="M79" s="34">
        <v>0</v>
      </c>
      <c r="N79" s="34">
        <v>3.1510950055144165E-4</v>
      </c>
      <c r="O79" s="34">
        <v>0</v>
      </c>
      <c r="P79" s="34">
        <v>0</v>
      </c>
      <c r="Q79" s="34">
        <v>2.7170221437304711E-4</v>
      </c>
      <c r="R79" s="34">
        <v>5.1539750032212348E-4</v>
      </c>
      <c r="S79" s="34">
        <v>1.1199462425803562E-4</v>
      </c>
      <c r="T79" s="34">
        <v>1.0556317956296844E-4</v>
      </c>
      <c r="U79" s="34">
        <v>2.1263023601956197E-4</v>
      </c>
      <c r="V79" s="34">
        <f t="shared" si="20"/>
        <v>3.1181789834736512E-4</v>
      </c>
      <c r="W79" s="13"/>
      <c r="X79" s="9">
        <v>3.1181789834736512E-4</v>
      </c>
      <c r="Y79" s="12">
        <f t="shared" si="19"/>
        <v>3.1181789834736512E-4</v>
      </c>
    </row>
    <row r="80" spans="1:25" s="21" customFormat="1" ht="24.9" customHeight="1" x14ac:dyDescent="0.3">
      <c r="A80" s="8" t="s">
        <v>176</v>
      </c>
      <c r="B80" s="32">
        <v>0</v>
      </c>
      <c r="C80" s="32">
        <v>1</v>
      </c>
      <c r="D80" s="32">
        <v>2</v>
      </c>
      <c r="E80" s="32">
        <v>2</v>
      </c>
      <c r="F80" s="32">
        <v>2</v>
      </c>
      <c r="G80" s="32">
        <v>0</v>
      </c>
      <c r="H80" s="32">
        <v>2</v>
      </c>
      <c r="I80" s="32">
        <v>2</v>
      </c>
      <c r="J80" s="32">
        <v>1</v>
      </c>
      <c r="K80" s="32">
        <v>3</v>
      </c>
      <c r="L80" s="13"/>
      <c r="M80" s="34">
        <v>0</v>
      </c>
      <c r="N80" s="34">
        <v>1.5755475027572083E-4</v>
      </c>
      <c r="O80" s="34">
        <v>3.0637254901960784E-4</v>
      </c>
      <c r="P80" s="34">
        <v>2.8494087476848553E-4</v>
      </c>
      <c r="Q80" s="34">
        <v>2.7170221437304711E-4</v>
      </c>
      <c r="R80" s="34">
        <v>0</v>
      </c>
      <c r="S80" s="34">
        <v>2.2398924851607123E-4</v>
      </c>
      <c r="T80" s="34">
        <v>2.1112635912593687E-4</v>
      </c>
      <c r="U80" s="34">
        <v>1.0631511800978098E-4</v>
      </c>
      <c r="V80" s="34">
        <f t="shared" si="20"/>
        <v>3.1181789834736512E-4</v>
      </c>
      <c r="W80" s="13"/>
      <c r="X80" s="9">
        <v>3.1181789834736512E-4</v>
      </c>
      <c r="Y80" s="12">
        <f t="shared" si="19"/>
        <v>3.1181789834736512E-4</v>
      </c>
    </row>
    <row r="81" spans="1:26" s="21" customFormat="1" ht="24.9" customHeight="1" x14ac:dyDescent="0.3">
      <c r="A81" s="8" t="s">
        <v>175</v>
      </c>
      <c r="B81" s="32">
        <v>340</v>
      </c>
      <c r="C81" s="32">
        <v>331</v>
      </c>
      <c r="D81" s="32">
        <v>277</v>
      </c>
      <c r="E81" s="32">
        <v>303</v>
      </c>
      <c r="F81" s="32">
        <v>313</v>
      </c>
      <c r="G81" s="32">
        <v>281</v>
      </c>
      <c r="H81" s="32">
        <v>261</v>
      </c>
      <c r="I81" s="32">
        <v>152</v>
      </c>
      <c r="J81" s="32">
        <v>218</v>
      </c>
      <c r="K81" s="32">
        <v>130</v>
      </c>
      <c r="L81" s="13"/>
      <c r="M81" s="34">
        <v>5.8772687986171135E-2</v>
      </c>
      <c r="N81" s="34">
        <v>5.2150622341263587E-2</v>
      </c>
      <c r="O81" s="34">
        <v>4.2432598039215688E-2</v>
      </c>
      <c r="P81" s="34">
        <v>4.3168542527425559E-2</v>
      </c>
      <c r="Q81" s="34">
        <v>4.2521396549381876E-2</v>
      </c>
      <c r="R81" s="34">
        <v>3.6206674397629174E-2</v>
      </c>
      <c r="S81" s="34">
        <v>2.9230596931347295E-2</v>
      </c>
      <c r="T81" s="34">
        <v>1.6045603293571201E-2</v>
      </c>
      <c r="U81" s="34">
        <v>2.3176695726132256E-2</v>
      </c>
      <c r="V81" s="34">
        <f t="shared" si="20"/>
        <v>1.3512108928385823E-2</v>
      </c>
      <c r="W81" s="13"/>
      <c r="X81" s="9">
        <f t="shared" si="18"/>
        <v>-0.61764705882352944</v>
      </c>
      <c r="Y81" s="12">
        <f t="shared" si="19"/>
        <v>-4.5260579057785313E-2</v>
      </c>
    </row>
    <row r="82" spans="1:26" s="21" customFormat="1" ht="24.9" customHeight="1" x14ac:dyDescent="0.3">
      <c r="A82" s="8" t="s">
        <v>31</v>
      </c>
      <c r="B82" s="32">
        <v>0</v>
      </c>
      <c r="C82" s="32">
        <v>0</v>
      </c>
      <c r="D82" s="32">
        <v>0</v>
      </c>
      <c r="E82" s="32">
        <v>0</v>
      </c>
      <c r="F82" s="32">
        <v>0</v>
      </c>
      <c r="G82" s="32">
        <v>0</v>
      </c>
      <c r="H82" s="32">
        <v>0</v>
      </c>
      <c r="I82" s="32">
        <v>0</v>
      </c>
      <c r="J82" s="32">
        <v>0</v>
      </c>
      <c r="K82" s="32">
        <v>2</v>
      </c>
      <c r="L82" s="13"/>
      <c r="M82" s="34">
        <v>0</v>
      </c>
      <c r="N82" s="34">
        <v>0</v>
      </c>
      <c r="O82" s="34">
        <v>0</v>
      </c>
      <c r="P82" s="34">
        <v>0</v>
      </c>
      <c r="Q82" s="34">
        <v>0</v>
      </c>
      <c r="R82" s="34">
        <v>0</v>
      </c>
      <c r="S82" s="34">
        <v>0</v>
      </c>
      <c r="T82" s="34">
        <v>0</v>
      </c>
      <c r="U82" s="34">
        <v>0</v>
      </c>
      <c r="V82" s="34">
        <f t="shared" si="20"/>
        <v>2.0787859889824343E-4</v>
      </c>
      <c r="W82" s="13"/>
      <c r="X82" s="9">
        <v>3.1181789834736512E-4</v>
      </c>
      <c r="Y82" s="12">
        <f t="shared" si="19"/>
        <v>2.0787859889824343E-4</v>
      </c>
    </row>
    <row r="83" spans="1:26" s="21" customFormat="1" ht="24.9" customHeight="1" x14ac:dyDescent="0.3">
      <c r="A83" s="8" t="s">
        <v>178</v>
      </c>
      <c r="B83" s="32">
        <v>0</v>
      </c>
      <c r="C83" s="32">
        <v>4</v>
      </c>
      <c r="D83" s="32">
        <v>8</v>
      </c>
      <c r="E83" s="32">
        <v>6</v>
      </c>
      <c r="F83" s="32">
        <v>10</v>
      </c>
      <c r="G83" s="32">
        <v>4</v>
      </c>
      <c r="H83" s="32">
        <v>1</v>
      </c>
      <c r="I83" s="32">
        <v>5</v>
      </c>
      <c r="J83" s="32">
        <v>4</v>
      </c>
      <c r="K83" s="32">
        <v>3</v>
      </c>
      <c r="L83" s="13"/>
      <c r="M83" s="34">
        <v>0</v>
      </c>
      <c r="N83" s="34">
        <v>6.3021900110288331E-4</v>
      </c>
      <c r="O83" s="34">
        <v>1.2254901960784314E-3</v>
      </c>
      <c r="P83" s="34">
        <v>8.548226243054566E-4</v>
      </c>
      <c r="Q83" s="34">
        <v>1.3585110718652357E-3</v>
      </c>
      <c r="R83" s="34">
        <v>5.1539750032212348E-4</v>
      </c>
      <c r="S83" s="34">
        <v>1.1199462425803562E-4</v>
      </c>
      <c r="T83" s="34">
        <v>5.2781589781484217E-4</v>
      </c>
      <c r="U83" s="34">
        <v>4.2526047203912394E-4</v>
      </c>
      <c r="V83" s="34">
        <f t="shared" si="20"/>
        <v>3.1181789834736512E-4</v>
      </c>
      <c r="W83" s="13"/>
      <c r="X83" s="9">
        <v>3.1181789834736512E-4</v>
      </c>
      <c r="Y83" s="12">
        <f t="shared" si="19"/>
        <v>3.1181789834736512E-4</v>
      </c>
    </row>
    <row r="84" spans="1:26" s="21" customFormat="1" ht="24.9" customHeight="1" x14ac:dyDescent="0.3">
      <c r="A84" s="8" t="s">
        <v>166</v>
      </c>
      <c r="B84" s="32">
        <v>5</v>
      </c>
      <c r="C84" s="32">
        <v>0</v>
      </c>
      <c r="D84" s="32">
        <v>4</v>
      </c>
      <c r="E84" s="32">
        <v>5</v>
      </c>
      <c r="F84" s="32">
        <v>7</v>
      </c>
      <c r="G84" s="32">
        <v>4</v>
      </c>
      <c r="H84" s="32">
        <v>6</v>
      </c>
      <c r="I84" s="32">
        <v>13</v>
      </c>
      <c r="J84" s="32">
        <v>7</v>
      </c>
      <c r="K84" s="32">
        <v>12</v>
      </c>
      <c r="L84" s="13"/>
      <c r="M84" s="34">
        <v>8.6430423509075197E-4</v>
      </c>
      <c r="N84" s="34">
        <v>0</v>
      </c>
      <c r="O84" s="34">
        <v>6.1274509803921568E-4</v>
      </c>
      <c r="P84" s="34">
        <v>7.1235218692121383E-4</v>
      </c>
      <c r="Q84" s="34">
        <v>9.5095775030566503E-4</v>
      </c>
      <c r="R84" s="34">
        <v>5.1539750032212348E-4</v>
      </c>
      <c r="S84" s="34">
        <v>6.7196774554821365E-4</v>
      </c>
      <c r="T84" s="34">
        <v>1.3723213343185897E-3</v>
      </c>
      <c r="U84" s="34">
        <v>7.4420582606846695E-4</v>
      </c>
      <c r="V84" s="34">
        <f t="shared" si="20"/>
        <v>1.2472715933894605E-3</v>
      </c>
      <c r="W84" s="13"/>
      <c r="X84" s="9">
        <f t="shared" si="18"/>
        <v>1.4</v>
      </c>
      <c r="Y84" s="12">
        <f t="shared" si="19"/>
        <v>3.8296735829870853E-4</v>
      </c>
    </row>
    <row r="85" spans="1:26" s="21" customFormat="1" ht="24.9" customHeight="1" x14ac:dyDescent="0.3">
      <c r="A85" s="8" t="s">
        <v>32</v>
      </c>
      <c r="B85" s="32">
        <v>2783</v>
      </c>
      <c r="C85" s="32">
        <v>2895</v>
      </c>
      <c r="D85" s="32">
        <v>3034</v>
      </c>
      <c r="E85" s="32">
        <v>3246</v>
      </c>
      <c r="F85" s="32">
        <v>3692</v>
      </c>
      <c r="G85" s="32">
        <v>4041</v>
      </c>
      <c r="H85" s="32">
        <v>4472</v>
      </c>
      <c r="I85" s="32">
        <v>4420</v>
      </c>
      <c r="J85" s="32">
        <v>4793</v>
      </c>
      <c r="K85" s="32">
        <v>5083</v>
      </c>
      <c r="L85" s="13"/>
      <c r="M85" s="34">
        <v>0.48107173725151253</v>
      </c>
      <c r="N85" s="34">
        <v>0.45612100204821177</v>
      </c>
      <c r="O85" s="34">
        <v>0.46476715686274511</v>
      </c>
      <c r="P85" s="34">
        <v>0.46245903974925201</v>
      </c>
      <c r="Q85" s="34">
        <v>0.501562287732645</v>
      </c>
      <c r="R85" s="34">
        <v>0.52068032470042525</v>
      </c>
      <c r="S85" s="34">
        <v>0.50083995968193529</v>
      </c>
      <c r="T85" s="34">
        <v>0.46658925366832049</v>
      </c>
      <c r="U85" s="34">
        <v>0.50956836062088029</v>
      </c>
      <c r="V85" s="34">
        <f t="shared" si="20"/>
        <v>0.52832345909988565</v>
      </c>
      <c r="W85" s="13"/>
      <c r="X85" s="9">
        <f t="shared" si="18"/>
        <v>0.82644628099173545</v>
      </c>
      <c r="Y85" s="12">
        <f t="shared" si="19"/>
        <v>4.7251721848373118E-2</v>
      </c>
    </row>
    <row r="86" spans="1:26" s="21" customFormat="1" ht="24.9" customHeight="1" x14ac:dyDescent="0.3">
      <c r="A86" s="8" t="s">
        <v>20</v>
      </c>
      <c r="B86" s="32">
        <v>105</v>
      </c>
      <c r="C86" s="32">
        <v>107</v>
      </c>
      <c r="D86" s="32">
        <v>93</v>
      </c>
      <c r="E86" s="32">
        <v>192</v>
      </c>
      <c r="F86" s="32">
        <v>234</v>
      </c>
      <c r="G86" s="32">
        <v>212</v>
      </c>
      <c r="H86" s="32">
        <v>344</v>
      </c>
      <c r="I86" s="32">
        <v>212</v>
      </c>
      <c r="J86" s="32">
        <v>101</v>
      </c>
      <c r="K86" s="32">
        <v>99</v>
      </c>
      <c r="L86" s="13"/>
      <c r="M86" s="34">
        <v>1.8150388936905792E-2</v>
      </c>
      <c r="N86" s="34">
        <v>1.6858358279502127E-2</v>
      </c>
      <c r="O86" s="34">
        <v>1.4246323529411764E-2</v>
      </c>
      <c r="P86" s="34">
        <v>2.7354323977774611E-2</v>
      </c>
      <c r="Q86" s="34">
        <v>3.1789159081646513E-2</v>
      </c>
      <c r="R86" s="34">
        <v>2.731606751707254E-2</v>
      </c>
      <c r="S86" s="34">
        <v>3.8526150744764252E-2</v>
      </c>
      <c r="T86" s="34">
        <v>2.2379394067349307E-2</v>
      </c>
      <c r="U86" s="34">
        <v>1.073782691898788E-2</v>
      </c>
      <c r="V86" s="34">
        <f t="shared" si="20"/>
        <v>1.028999064546305E-2</v>
      </c>
      <c r="W86" s="13"/>
      <c r="X86" s="9">
        <f t="shared" si="18"/>
        <v>-5.7142857142857162E-2</v>
      </c>
      <c r="Y86" s="12">
        <f t="shared" si="19"/>
        <v>-7.8603982914427425E-3</v>
      </c>
    </row>
    <row r="87" spans="1:26" s="21" customFormat="1" ht="24.9" customHeight="1" x14ac:dyDescent="0.3">
      <c r="A87" s="8" t="s">
        <v>36</v>
      </c>
      <c r="B87" s="32">
        <v>70</v>
      </c>
      <c r="C87" s="32">
        <v>53</v>
      </c>
      <c r="D87" s="32">
        <v>47</v>
      </c>
      <c r="E87" s="32">
        <v>23</v>
      </c>
      <c r="F87" s="32">
        <v>125</v>
      </c>
      <c r="G87" s="32">
        <v>106</v>
      </c>
      <c r="H87" s="32">
        <v>65</v>
      </c>
      <c r="I87" s="32">
        <v>50</v>
      </c>
      <c r="J87" s="32">
        <v>118</v>
      </c>
      <c r="K87" s="32">
        <v>225</v>
      </c>
      <c r="L87" s="13"/>
      <c r="M87" s="34">
        <v>1.2100259291270527E-2</v>
      </c>
      <c r="N87" s="34">
        <v>8.350401764613203E-3</v>
      </c>
      <c r="O87" s="34">
        <v>7.1997549019607839E-3</v>
      </c>
      <c r="P87" s="34">
        <v>3.2768200598375838E-3</v>
      </c>
      <c r="Q87" s="34">
        <v>1.6981388398315447E-2</v>
      </c>
      <c r="R87" s="34">
        <v>1.365803375853627E-2</v>
      </c>
      <c r="S87" s="34">
        <v>7.2796505767723152E-3</v>
      </c>
      <c r="T87" s="34">
        <v>5.2781589781484214E-3</v>
      </c>
      <c r="U87" s="34">
        <v>1.2545183925154156E-2</v>
      </c>
      <c r="V87" s="34">
        <f t="shared" si="20"/>
        <v>2.3386342376052385E-2</v>
      </c>
      <c r="W87" s="13"/>
      <c r="X87" s="9">
        <f t="shared" si="18"/>
        <v>2.2142857142857144</v>
      </c>
      <c r="Y87" s="12">
        <f t="shared" si="19"/>
        <v>1.1286083084781857E-2</v>
      </c>
    </row>
    <row r="88" spans="1:26" s="21" customFormat="1" ht="24.9" customHeight="1" x14ac:dyDescent="0.3">
      <c r="A88" s="8" t="s">
        <v>179</v>
      </c>
      <c r="B88" s="32">
        <v>10</v>
      </c>
      <c r="C88" s="32">
        <v>12</v>
      </c>
      <c r="D88" s="32">
        <v>11</v>
      </c>
      <c r="E88" s="32">
        <v>5</v>
      </c>
      <c r="F88" s="32">
        <v>4</v>
      </c>
      <c r="G88" s="32">
        <v>10</v>
      </c>
      <c r="H88" s="32">
        <v>10</v>
      </c>
      <c r="I88" s="32">
        <v>15</v>
      </c>
      <c r="J88" s="32">
        <v>26</v>
      </c>
      <c r="K88" s="32">
        <v>7</v>
      </c>
      <c r="L88" s="13"/>
      <c r="M88" s="34">
        <v>1.7286084701815039E-3</v>
      </c>
      <c r="N88" s="34">
        <v>1.8906570033086498E-3</v>
      </c>
      <c r="O88" s="34">
        <v>1.6850490196078432E-3</v>
      </c>
      <c r="P88" s="34">
        <v>7.1235218692121383E-4</v>
      </c>
      <c r="Q88" s="34">
        <v>5.4340442874609423E-4</v>
      </c>
      <c r="R88" s="34">
        <v>1.2884937508053087E-3</v>
      </c>
      <c r="S88" s="34">
        <v>1.1199462425803561E-3</v>
      </c>
      <c r="T88" s="34">
        <v>1.5834476934445266E-3</v>
      </c>
      <c r="U88" s="34">
        <v>2.7641930682543057E-3</v>
      </c>
      <c r="V88" s="34">
        <f t="shared" si="20"/>
        <v>7.2757509614385194E-4</v>
      </c>
      <c r="W88" s="13"/>
      <c r="X88" s="9">
        <f t="shared" si="18"/>
        <v>-0.30000000000000004</v>
      </c>
      <c r="Y88" s="12">
        <f t="shared" si="19"/>
        <v>-1.0010333740376521E-3</v>
      </c>
    </row>
    <row r="89" spans="1:26" s="21" customFormat="1" ht="24.9" customHeight="1" x14ac:dyDescent="0.3">
      <c r="A89" s="8" t="s">
        <v>34</v>
      </c>
      <c r="B89" s="32">
        <v>477</v>
      </c>
      <c r="C89" s="32">
        <v>568</v>
      </c>
      <c r="D89" s="32">
        <v>408</v>
      </c>
      <c r="E89" s="32">
        <v>538</v>
      </c>
      <c r="F89" s="32">
        <v>397</v>
      </c>
      <c r="G89" s="32">
        <v>600</v>
      </c>
      <c r="H89" s="32">
        <v>845</v>
      </c>
      <c r="I89" s="32">
        <v>842</v>
      </c>
      <c r="J89" s="32">
        <v>688</v>
      </c>
      <c r="K89" s="32">
        <v>841</v>
      </c>
      <c r="L89" s="13"/>
      <c r="M89" s="34">
        <v>8.2454624027657741E-2</v>
      </c>
      <c r="N89" s="34">
        <v>8.9491098156609425E-2</v>
      </c>
      <c r="O89" s="34">
        <v>6.25E-2</v>
      </c>
      <c r="P89" s="34">
        <v>7.6649095312722612E-2</v>
      </c>
      <c r="Q89" s="34">
        <v>5.3932889553049861E-2</v>
      </c>
      <c r="R89" s="34">
        <v>7.7309625048318509E-2</v>
      </c>
      <c r="S89" s="34">
        <v>9.4635457498040088E-2</v>
      </c>
      <c r="T89" s="34">
        <v>8.8884197192019426E-2</v>
      </c>
      <c r="U89" s="34">
        <v>7.3144801190729317E-2</v>
      </c>
      <c r="V89" s="34">
        <f t="shared" si="20"/>
        <v>8.7412950836711356E-2</v>
      </c>
      <c r="W89" s="13"/>
      <c r="X89" s="9">
        <f t="shared" si="18"/>
        <v>0.76310272536687629</v>
      </c>
      <c r="Y89" s="12">
        <f t="shared" si="19"/>
        <v>4.9583268090536148E-3</v>
      </c>
    </row>
    <row r="90" spans="1:26" s="21" customFormat="1" ht="24.9" customHeight="1" x14ac:dyDescent="0.3">
      <c r="A90" s="8" t="s">
        <v>177</v>
      </c>
      <c r="B90" s="32">
        <v>0</v>
      </c>
      <c r="C90" s="32">
        <v>0</v>
      </c>
      <c r="D90" s="32">
        <v>2</v>
      </c>
      <c r="E90" s="32">
        <v>0</v>
      </c>
      <c r="F90" s="32">
        <v>0</v>
      </c>
      <c r="G90" s="32">
        <v>0</v>
      </c>
      <c r="H90" s="32">
        <v>2</v>
      </c>
      <c r="I90" s="32">
        <v>0</v>
      </c>
      <c r="J90" s="32">
        <v>1</v>
      </c>
      <c r="K90" s="32">
        <v>0</v>
      </c>
      <c r="L90" s="13"/>
      <c r="M90" s="34">
        <v>0</v>
      </c>
      <c r="N90" s="34">
        <v>0</v>
      </c>
      <c r="O90" s="34">
        <v>3.0637254901960784E-4</v>
      </c>
      <c r="P90" s="34">
        <v>0</v>
      </c>
      <c r="Q90" s="34">
        <v>0</v>
      </c>
      <c r="R90" s="34">
        <v>0</v>
      </c>
      <c r="S90" s="34">
        <v>2.2398924851607123E-4</v>
      </c>
      <c r="T90" s="34">
        <v>0</v>
      </c>
      <c r="U90" s="34">
        <v>1.0631511800978098E-4</v>
      </c>
      <c r="V90" s="34">
        <f t="shared" si="20"/>
        <v>0</v>
      </c>
      <c r="W90" s="13"/>
      <c r="X90" s="9">
        <v>3.1181789834736512E-4</v>
      </c>
      <c r="Y90" s="12">
        <f t="shared" si="19"/>
        <v>0</v>
      </c>
    </row>
    <row r="91" spans="1:26" s="48" customFormat="1" ht="24.9" customHeight="1" x14ac:dyDescent="0.3">
      <c r="A91" s="52" t="s">
        <v>4</v>
      </c>
      <c r="B91" s="33">
        <v>5785</v>
      </c>
      <c r="C91" s="33">
        <v>6347</v>
      </c>
      <c r="D91" s="33">
        <v>6528</v>
      </c>
      <c r="E91" s="33">
        <v>7019</v>
      </c>
      <c r="F91" s="33">
        <v>7361</v>
      </c>
      <c r="G91" s="33">
        <v>7761</v>
      </c>
      <c r="H91" s="33">
        <v>8929</v>
      </c>
      <c r="I91" s="33">
        <v>9473</v>
      </c>
      <c r="J91" s="33">
        <v>9406</v>
      </c>
      <c r="K91" s="33">
        <f>SUM(K77:K90)</f>
        <v>9621</v>
      </c>
      <c r="L91" s="41"/>
      <c r="M91" s="35">
        <v>1</v>
      </c>
      <c r="N91" s="35">
        <v>1</v>
      </c>
      <c r="O91" s="35">
        <v>1</v>
      </c>
      <c r="P91" s="35">
        <v>1</v>
      </c>
      <c r="Q91" s="35">
        <v>1</v>
      </c>
      <c r="R91" s="35">
        <v>1</v>
      </c>
      <c r="S91" s="35">
        <v>1</v>
      </c>
      <c r="T91" s="35">
        <v>1</v>
      </c>
      <c r="U91" s="35">
        <v>1</v>
      </c>
      <c r="V91" s="35">
        <f t="shared" si="20"/>
        <v>1</v>
      </c>
      <c r="W91" s="41"/>
      <c r="X91" s="10">
        <f t="shared" si="18"/>
        <v>0.66309420916162498</v>
      </c>
      <c r="Y91" s="14">
        <f t="shared" si="19"/>
        <v>0</v>
      </c>
    </row>
    <row r="92" spans="1:26" s="21" customFormat="1" ht="24.9" customHeight="1" x14ac:dyDescent="0.3">
      <c r="A92" s="4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48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48"/>
      <c r="X92" s="50"/>
      <c r="Y92" s="51"/>
    </row>
    <row r="93" spans="1:26" s="21" customFormat="1" ht="50.1" customHeight="1" x14ac:dyDescent="0.3">
      <c r="A93" s="36" t="s">
        <v>37</v>
      </c>
      <c r="B93" s="36">
        <v>2013</v>
      </c>
      <c r="C93" s="36">
        <v>2014</v>
      </c>
      <c r="D93" s="36">
        <v>2015</v>
      </c>
      <c r="E93" s="36">
        <v>2016</v>
      </c>
      <c r="F93" s="36">
        <v>2017</v>
      </c>
      <c r="G93" s="36">
        <v>2018</v>
      </c>
      <c r="H93" s="36">
        <v>2019</v>
      </c>
      <c r="I93" s="36">
        <v>2020</v>
      </c>
      <c r="J93" s="36">
        <v>2021</v>
      </c>
      <c r="K93" s="36">
        <v>2022</v>
      </c>
      <c r="L93" s="40"/>
      <c r="M93" s="36">
        <v>2013</v>
      </c>
      <c r="N93" s="36">
        <v>2014</v>
      </c>
      <c r="O93" s="36">
        <v>2015</v>
      </c>
      <c r="P93" s="36">
        <v>2016</v>
      </c>
      <c r="Q93" s="36">
        <v>2017</v>
      </c>
      <c r="R93" s="36">
        <v>2018</v>
      </c>
      <c r="S93" s="36">
        <v>2019</v>
      </c>
      <c r="T93" s="36">
        <v>2020</v>
      </c>
      <c r="U93" s="36">
        <v>2021</v>
      </c>
      <c r="V93" s="36">
        <v>2022</v>
      </c>
      <c r="W93" s="40"/>
      <c r="X93" s="42" t="s">
        <v>241</v>
      </c>
      <c r="Y93" s="42" t="s">
        <v>242</v>
      </c>
      <c r="Z93" s="13"/>
    </row>
    <row r="94" spans="1:26" s="21" customFormat="1" ht="24.9" customHeight="1" x14ac:dyDescent="0.3">
      <c r="A94" s="8" t="s">
        <v>11</v>
      </c>
      <c r="B94" s="32">
        <v>5124</v>
      </c>
      <c r="C94" s="32">
        <v>5666</v>
      </c>
      <c r="D94" s="32">
        <v>5832</v>
      </c>
      <c r="E94" s="32">
        <v>6326</v>
      </c>
      <c r="F94" s="32">
        <v>6673</v>
      </c>
      <c r="G94" s="32">
        <v>7038</v>
      </c>
      <c r="H94" s="32">
        <v>8038</v>
      </c>
      <c r="I94" s="32">
        <v>8133</v>
      </c>
      <c r="J94" s="32">
        <v>8478</v>
      </c>
      <c r="K94" s="32">
        <v>8725</v>
      </c>
      <c r="L94" s="13"/>
      <c r="M94" s="34">
        <v>0.88573898012100261</v>
      </c>
      <c r="N94" s="34">
        <v>0.8927052150622341</v>
      </c>
      <c r="O94" s="34">
        <v>0.89338235294117652</v>
      </c>
      <c r="P94" s="34">
        <v>0.90126798689271981</v>
      </c>
      <c r="Q94" s="34">
        <v>0.90653443825567182</v>
      </c>
      <c r="R94" s="34">
        <v>0.90684190181677615</v>
      </c>
      <c r="S94" s="34">
        <v>0.90021278978609032</v>
      </c>
      <c r="T94" s="34">
        <v>0.85854533938562227</v>
      </c>
      <c r="U94" s="34">
        <v>0.90133957048692326</v>
      </c>
      <c r="V94" s="34">
        <f>K94/K$97</f>
        <v>0.90687038769358697</v>
      </c>
      <c r="W94" s="13"/>
      <c r="X94" s="9">
        <f t="shared" ref="X94:X97" si="21">K94/B94-1</f>
        <v>0.70277127244340365</v>
      </c>
      <c r="Y94" s="12">
        <f t="shared" ref="Y94:Y97" si="22">V94-M94</f>
        <v>2.113140757258436E-2</v>
      </c>
      <c r="Z94" s="13"/>
    </row>
    <row r="95" spans="1:26" s="21" customFormat="1" ht="24.9" customHeight="1" x14ac:dyDescent="0.3">
      <c r="A95" s="8" t="s">
        <v>12</v>
      </c>
      <c r="B95" s="32">
        <v>415</v>
      </c>
      <c r="C95" s="32">
        <v>405</v>
      </c>
      <c r="D95" s="32">
        <v>398</v>
      </c>
      <c r="E95" s="32">
        <v>413</v>
      </c>
      <c r="F95" s="32">
        <v>417</v>
      </c>
      <c r="G95" s="32">
        <v>429</v>
      </c>
      <c r="H95" s="32">
        <v>530</v>
      </c>
      <c r="I95" s="32">
        <v>605</v>
      </c>
      <c r="J95" s="32">
        <v>510</v>
      </c>
      <c r="K95" s="32">
        <v>507</v>
      </c>
      <c r="L95" s="13"/>
      <c r="M95" s="34">
        <v>7.1737251512532407E-2</v>
      </c>
      <c r="N95" s="34">
        <v>6.380967386166693E-2</v>
      </c>
      <c r="O95" s="34">
        <v>6.0968137254901959E-2</v>
      </c>
      <c r="P95" s="34">
        <v>5.8840290639692261E-2</v>
      </c>
      <c r="Q95" s="34">
        <v>5.6649911696780332E-2</v>
      </c>
      <c r="R95" s="34">
        <v>5.5276381909547742E-2</v>
      </c>
      <c r="S95" s="34">
        <v>5.9357150856758877E-2</v>
      </c>
      <c r="T95" s="34">
        <v>6.3865723635595908E-2</v>
      </c>
      <c r="U95" s="34">
        <v>5.4220710184988308E-2</v>
      </c>
      <c r="V95" s="34">
        <f t="shared" ref="V95:V97" si="23">K95/K$97</f>
        <v>5.2697224820704706E-2</v>
      </c>
      <c r="W95" s="13"/>
      <c r="X95" s="9">
        <f t="shared" si="21"/>
        <v>0.22168674698795177</v>
      </c>
      <c r="Y95" s="12">
        <f t="shared" si="22"/>
        <v>-1.9040026691827701E-2</v>
      </c>
      <c r="Z95" s="13"/>
    </row>
    <row r="96" spans="1:26" s="21" customFormat="1" ht="24.9" customHeight="1" x14ac:dyDescent="0.3">
      <c r="A96" s="8" t="s">
        <v>13</v>
      </c>
      <c r="B96" s="32">
        <v>246</v>
      </c>
      <c r="C96" s="32">
        <v>276</v>
      </c>
      <c r="D96" s="32">
        <v>298</v>
      </c>
      <c r="E96" s="32">
        <v>280</v>
      </c>
      <c r="F96" s="32">
        <v>271</v>
      </c>
      <c r="G96" s="32">
        <v>294</v>
      </c>
      <c r="H96" s="32">
        <v>361</v>
      </c>
      <c r="I96" s="32">
        <v>735</v>
      </c>
      <c r="J96" s="32">
        <v>418</v>
      </c>
      <c r="K96" s="32">
        <v>389</v>
      </c>
      <c r="L96" s="13"/>
      <c r="M96" s="34">
        <v>4.2523768366464994E-2</v>
      </c>
      <c r="N96" s="34">
        <v>4.3485111076098946E-2</v>
      </c>
      <c r="O96" s="34">
        <v>4.5649509803921566E-2</v>
      </c>
      <c r="P96" s="34">
        <v>3.9891722467587973E-2</v>
      </c>
      <c r="Q96" s="34">
        <v>3.6815650047547888E-2</v>
      </c>
      <c r="R96" s="34">
        <v>3.7881716273676071E-2</v>
      </c>
      <c r="S96" s="34">
        <v>4.0430059357150855E-2</v>
      </c>
      <c r="T96" s="34">
        <v>7.7588936978781803E-2</v>
      </c>
      <c r="U96" s="34">
        <v>4.4439719328088455E-2</v>
      </c>
      <c r="V96" s="34">
        <f t="shared" si="23"/>
        <v>4.0432387485708349E-2</v>
      </c>
      <c r="W96" s="13"/>
      <c r="X96" s="9">
        <f t="shared" si="21"/>
        <v>0.58130081300813008</v>
      </c>
      <c r="Y96" s="12">
        <f t="shared" si="22"/>
        <v>-2.091380880756645E-3</v>
      </c>
      <c r="Z96" s="13"/>
    </row>
    <row r="97" spans="1:26" s="21" customFormat="1" ht="24.9" customHeight="1" x14ac:dyDescent="0.3">
      <c r="A97" s="52" t="s">
        <v>4</v>
      </c>
      <c r="B97" s="33">
        <v>5785</v>
      </c>
      <c r="C97" s="33">
        <v>6347</v>
      </c>
      <c r="D97" s="33">
        <v>6528</v>
      </c>
      <c r="E97" s="33">
        <v>7019</v>
      </c>
      <c r="F97" s="33">
        <v>7361</v>
      </c>
      <c r="G97" s="33">
        <v>7761</v>
      </c>
      <c r="H97" s="33">
        <v>8929</v>
      </c>
      <c r="I97" s="33">
        <v>9473</v>
      </c>
      <c r="J97" s="33">
        <v>9406</v>
      </c>
      <c r="K97" s="33">
        <f>SUM(K94:K96)</f>
        <v>9621</v>
      </c>
      <c r="L97" s="41"/>
      <c r="M97" s="35">
        <v>1</v>
      </c>
      <c r="N97" s="35">
        <v>1</v>
      </c>
      <c r="O97" s="35">
        <v>1</v>
      </c>
      <c r="P97" s="35">
        <v>1</v>
      </c>
      <c r="Q97" s="35">
        <v>1</v>
      </c>
      <c r="R97" s="35">
        <v>1</v>
      </c>
      <c r="S97" s="35">
        <v>1</v>
      </c>
      <c r="T97" s="35">
        <v>1</v>
      </c>
      <c r="U97" s="35">
        <v>1</v>
      </c>
      <c r="V97" s="35">
        <f t="shared" si="23"/>
        <v>1</v>
      </c>
      <c r="W97" s="13"/>
      <c r="X97" s="10">
        <f t="shared" si="21"/>
        <v>0.66309420916162498</v>
      </c>
      <c r="Y97" s="14">
        <f t="shared" si="22"/>
        <v>0</v>
      </c>
      <c r="Z97" s="13"/>
    </row>
    <row r="98" spans="1:26" s="21" customFormat="1" ht="24.9" customHeight="1" x14ac:dyDescent="0.3">
      <c r="B98" s="17"/>
      <c r="C98" s="17"/>
      <c r="D98" s="17"/>
      <c r="E98" s="17"/>
      <c r="F98" s="17"/>
      <c r="G98" s="17"/>
      <c r="H98" s="17"/>
      <c r="I98" s="17"/>
      <c r="J98" s="17"/>
      <c r="K98" s="17"/>
      <c r="X98" s="30"/>
      <c r="Y98" s="30"/>
    </row>
    <row r="99" spans="1:26" s="21" customFormat="1" ht="50.1" customHeight="1" x14ac:dyDescent="0.3">
      <c r="A99" s="36" t="s">
        <v>38</v>
      </c>
      <c r="B99" s="36">
        <v>2013</v>
      </c>
      <c r="C99" s="36">
        <v>2014</v>
      </c>
      <c r="D99" s="36">
        <v>2015</v>
      </c>
      <c r="E99" s="36">
        <v>2016</v>
      </c>
      <c r="F99" s="36">
        <v>2017</v>
      </c>
      <c r="G99" s="36">
        <v>2018</v>
      </c>
      <c r="H99" s="36">
        <v>2019</v>
      </c>
      <c r="I99" s="36">
        <v>2020</v>
      </c>
      <c r="J99" s="36">
        <v>2021</v>
      </c>
      <c r="K99" s="36">
        <v>2022</v>
      </c>
      <c r="L99" s="40"/>
      <c r="M99" s="36">
        <v>2013</v>
      </c>
      <c r="N99" s="36">
        <v>2014</v>
      </c>
      <c r="O99" s="36">
        <v>2015</v>
      </c>
      <c r="P99" s="36">
        <v>2016</v>
      </c>
      <c r="Q99" s="36">
        <v>2017</v>
      </c>
      <c r="R99" s="36">
        <v>2018</v>
      </c>
      <c r="S99" s="36">
        <v>2019</v>
      </c>
      <c r="T99" s="36">
        <v>2020</v>
      </c>
      <c r="U99" s="36">
        <v>2021</v>
      </c>
      <c r="V99" s="36">
        <v>2022</v>
      </c>
      <c r="W99" s="40"/>
      <c r="X99" s="42" t="s">
        <v>241</v>
      </c>
      <c r="Y99" s="42" t="s">
        <v>242</v>
      </c>
    </row>
    <row r="100" spans="1:26" s="21" customFormat="1" ht="24.9" customHeight="1" x14ac:dyDescent="0.3">
      <c r="A100" s="8" t="s">
        <v>11</v>
      </c>
      <c r="B100" s="32">
        <v>344</v>
      </c>
      <c r="C100" s="32">
        <v>335</v>
      </c>
      <c r="D100" s="32">
        <v>328</v>
      </c>
      <c r="E100" s="32">
        <v>310</v>
      </c>
      <c r="F100" s="32">
        <v>326</v>
      </c>
      <c r="G100" s="32">
        <v>354</v>
      </c>
      <c r="H100" s="32">
        <v>432</v>
      </c>
      <c r="I100" s="32">
        <v>460</v>
      </c>
      <c r="J100" s="32">
        <v>358</v>
      </c>
      <c r="K100" s="32">
        <v>373</v>
      </c>
      <c r="L100" s="13"/>
      <c r="M100" s="34">
        <v>0.82891566265060246</v>
      </c>
      <c r="N100" s="34">
        <v>0.8271604938271605</v>
      </c>
      <c r="O100" s="34">
        <v>0.82412060301507539</v>
      </c>
      <c r="P100" s="34">
        <v>0.75060532687651327</v>
      </c>
      <c r="Q100" s="34">
        <v>0.78177458033573144</v>
      </c>
      <c r="R100" s="34">
        <v>0.82517482517482521</v>
      </c>
      <c r="S100" s="34">
        <v>0.81509433962264155</v>
      </c>
      <c r="T100" s="34">
        <v>0.76033057851239672</v>
      </c>
      <c r="U100" s="34">
        <v>0.70196078431372544</v>
      </c>
      <c r="V100" s="34">
        <f>K100/K$103</f>
        <v>0.73570019723865876</v>
      </c>
      <c r="W100" s="13"/>
      <c r="X100" s="9">
        <f t="shared" ref="X100:X103" si="24">K100/B100-1</f>
        <v>8.4302325581395277E-2</v>
      </c>
      <c r="Y100" s="12">
        <f t="shared" ref="Y100:Y103" si="25">V100-M100</f>
        <v>-9.3215465411943699E-2</v>
      </c>
    </row>
    <row r="101" spans="1:26" s="21" customFormat="1" ht="24.9" customHeight="1" x14ac:dyDescent="0.3">
      <c r="A101" s="8" t="s">
        <v>12</v>
      </c>
      <c r="B101" s="32">
        <v>68</v>
      </c>
      <c r="C101" s="32">
        <v>69</v>
      </c>
      <c r="D101" s="32">
        <v>68</v>
      </c>
      <c r="E101" s="32">
        <v>100</v>
      </c>
      <c r="F101" s="32">
        <v>90</v>
      </c>
      <c r="G101" s="32">
        <v>72</v>
      </c>
      <c r="H101" s="32">
        <v>95</v>
      </c>
      <c r="I101" s="32">
        <v>139</v>
      </c>
      <c r="J101" s="32">
        <v>151</v>
      </c>
      <c r="K101" s="32">
        <v>131</v>
      </c>
      <c r="L101" s="13"/>
      <c r="M101" s="34">
        <v>0.16385542168674699</v>
      </c>
      <c r="N101" s="34">
        <v>0.17037037037037037</v>
      </c>
      <c r="O101" s="34">
        <v>0.17085427135678391</v>
      </c>
      <c r="P101" s="34">
        <v>0.24213075060532688</v>
      </c>
      <c r="Q101" s="34">
        <v>0.21582733812949639</v>
      </c>
      <c r="R101" s="34">
        <v>0.16783216783216784</v>
      </c>
      <c r="S101" s="34">
        <v>0.17924528301886791</v>
      </c>
      <c r="T101" s="34">
        <v>0.22975206611570248</v>
      </c>
      <c r="U101" s="34">
        <v>0.29607843137254902</v>
      </c>
      <c r="V101" s="34">
        <f t="shared" ref="V101:V103" si="26">K101/K$103</f>
        <v>0.2583826429980276</v>
      </c>
      <c r="W101" s="13"/>
      <c r="X101" s="9">
        <f t="shared" si="24"/>
        <v>0.92647058823529416</v>
      </c>
      <c r="Y101" s="12">
        <f t="shared" si="25"/>
        <v>9.4527221311280607E-2</v>
      </c>
    </row>
    <row r="102" spans="1:26" s="21" customFormat="1" ht="24.9" customHeight="1" x14ac:dyDescent="0.3">
      <c r="A102" s="8" t="s">
        <v>13</v>
      </c>
      <c r="B102" s="32">
        <v>3</v>
      </c>
      <c r="C102" s="32">
        <v>1</v>
      </c>
      <c r="D102" s="32">
        <v>2</v>
      </c>
      <c r="E102" s="32">
        <v>3</v>
      </c>
      <c r="F102" s="32">
        <v>1</v>
      </c>
      <c r="G102" s="32">
        <v>3</v>
      </c>
      <c r="H102" s="32">
        <v>3</v>
      </c>
      <c r="I102" s="32">
        <v>6</v>
      </c>
      <c r="J102" s="32">
        <v>1</v>
      </c>
      <c r="K102" s="32">
        <v>3</v>
      </c>
      <c r="L102" s="13"/>
      <c r="M102" s="34">
        <v>7.2289156626506026E-3</v>
      </c>
      <c r="N102" s="34">
        <v>2.4691358024691358E-3</v>
      </c>
      <c r="O102" s="34">
        <v>5.0251256281407036E-3</v>
      </c>
      <c r="P102" s="34">
        <v>7.2639225181598066E-3</v>
      </c>
      <c r="Q102" s="34">
        <v>2.3980815347721821E-3</v>
      </c>
      <c r="R102" s="34">
        <v>6.993006993006993E-3</v>
      </c>
      <c r="S102" s="34">
        <v>5.6603773584905656E-3</v>
      </c>
      <c r="T102" s="34">
        <v>9.9173553719008271E-3</v>
      </c>
      <c r="U102" s="34">
        <v>1.9607843137254902E-3</v>
      </c>
      <c r="V102" s="34">
        <f t="shared" si="26"/>
        <v>5.9171597633136093E-3</v>
      </c>
      <c r="W102" s="13"/>
      <c r="X102" s="9">
        <f t="shared" si="24"/>
        <v>0</v>
      </c>
      <c r="Y102" s="12">
        <f t="shared" si="25"/>
        <v>-1.3117558993369933E-3</v>
      </c>
    </row>
    <row r="103" spans="1:26" s="21" customFormat="1" ht="24.9" customHeight="1" x14ac:dyDescent="0.3">
      <c r="A103" s="52" t="s">
        <v>4</v>
      </c>
      <c r="B103" s="33">
        <v>415</v>
      </c>
      <c r="C103" s="33">
        <v>405</v>
      </c>
      <c r="D103" s="33">
        <v>398</v>
      </c>
      <c r="E103" s="33">
        <v>413</v>
      </c>
      <c r="F103" s="33">
        <v>417</v>
      </c>
      <c r="G103" s="33">
        <v>429</v>
      </c>
      <c r="H103" s="33">
        <v>530</v>
      </c>
      <c r="I103" s="33">
        <v>605</v>
      </c>
      <c r="J103" s="33">
        <v>510</v>
      </c>
      <c r="K103" s="33">
        <f>SUM(K100:K102)</f>
        <v>507</v>
      </c>
      <c r="L103" s="41"/>
      <c r="M103" s="35">
        <v>1</v>
      </c>
      <c r="N103" s="35">
        <v>1</v>
      </c>
      <c r="O103" s="35">
        <v>1</v>
      </c>
      <c r="P103" s="35">
        <v>1</v>
      </c>
      <c r="Q103" s="35">
        <v>1</v>
      </c>
      <c r="R103" s="35">
        <v>1</v>
      </c>
      <c r="S103" s="35">
        <v>1</v>
      </c>
      <c r="T103" s="35">
        <v>1</v>
      </c>
      <c r="U103" s="35">
        <v>1</v>
      </c>
      <c r="V103" s="35">
        <f t="shared" si="26"/>
        <v>1</v>
      </c>
      <c r="W103" s="41"/>
      <c r="X103" s="10">
        <f t="shared" si="24"/>
        <v>0.22168674698795177</v>
      </c>
      <c r="Y103" s="14">
        <f t="shared" si="25"/>
        <v>0</v>
      </c>
    </row>
    <row r="104" spans="1:26" s="21" customFormat="1" ht="24.9" customHeight="1" x14ac:dyDescent="0.3">
      <c r="A104" s="13" t="s">
        <v>39</v>
      </c>
      <c r="B104" s="43"/>
      <c r="C104" s="43"/>
      <c r="D104" s="43"/>
      <c r="E104" s="43"/>
      <c r="F104" s="43"/>
      <c r="G104" s="43"/>
      <c r="H104" s="43"/>
      <c r="I104" s="43"/>
      <c r="J104" s="43"/>
      <c r="K104" s="4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53"/>
      <c r="Y104" s="53"/>
      <c r="Z104" s="13"/>
    </row>
    <row r="105" spans="1:26" s="21" customFormat="1" ht="24.9" customHeight="1" x14ac:dyDescent="0.3">
      <c r="A105" s="13"/>
      <c r="B105" s="43"/>
      <c r="C105" s="43"/>
      <c r="D105" s="43"/>
      <c r="E105" s="43"/>
      <c r="F105" s="43"/>
      <c r="G105" s="43"/>
      <c r="H105" s="43"/>
      <c r="I105" s="43"/>
      <c r="J105" s="43"/>
      <c r="K105" s="4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53"/>
      <c r="Y105" s="53"/>
      <c r="Z105" s="13"/>
    </row>
    <row r="106" spans="1:26" s="21" customFormat="1" ht="50.1" customHeight="1" x14ac:dyDescent="0.3">
      <c r="A106" s="36" t="s">
        <v>40</v>
      </c>
      <c r="B106" s="36">
        <v>2013</v>
      </c>
      <c r="C106" s="36">
        <v>2014</v>
      </c>
      <c r="D106" s="36">
        <v>2015</v>
      </c>
      <c r="E106" s="36">
        <v>2016</v>
      </c>
      <c r="F106" s="36">
        <v>2017</v>
      </c>
      <c r="G106" s="36">
        <v>2018</v>
      </c>
      <c r="H106" s="36">
        <v>2019</v>
      </c>
      <c r="I106" s="36">
        <v>2020</v>
      </c>
      <c r="J106" s="36">
        <v>2021</v>
      </c>
      <c r="K106" s="36">
        <v>2022</v>
      </c>
      <c r="L106" s="40"/>
      <c r="M106" s="36">
        <v>2013</v>
      </c>
      <c r="N106" s="36">
        <v>2014</v>
      </c>
      <c r="O106" s="36">
        <v>2015</v>
      </c>
      <c r="P106" s="36">
        <v>2016</v>
      </c>
      <c r="Q106" s="36">
        <v>2017</v>
      </c>
      <c r="R106" s="36">
        <v>2018</v>
      </c>
      <c r="S106" s="36">
        <v>2019</v>
      </c>
      <c r="T106" s="36">
        <v>2020</v>
      </c>
      <c r="U106" s="36">
        <v>2021</v>
      </c>
      <c r="V106" s="36">
        <v>2022</v>
      </c>
      <c r="W106" s="40"/>
      <c r="X106" s="42" t="s">
        <v>241</v>
      </c>
      <c r="Y106" s="42" t="s">
        <v>242</v>
      </c>
      <c r="Z106" s="13"/>
    </row>
    <row r="107" spans="1:26" s="21" customFormat="1" ht="24.9" customHeight="1" x14ac:dyDescent="0.3">
      <c r="A107" s="8" t="s">
        <v>11</v>
      </c>
      <c r="B107" s="32">
        <v>28</v>
      </c>
      <c r="C107" s="32">
        <v>26</v>
      </c>
      <c r="D107" s="32">
        <v>17</v>
      </c>
      <c r="E107" s="32">
        <v>36</v>
      </c>
      <c r="F107" s="32">
        <v>23</v>
      </c>
      <c r="G107" s="32">
        <v>26</v>
      </c>
      <c r="H107" s="32">
        <v>37</v>
      </c>
      <c r="I107" s="32">
        <v>52</v>
      </c>
      <c r="J107" s="32">
        <v>65</v>
      </c>
      <c r="K107" s="32">
        <v>62</v>
      </c>
      <c r="L107" s="13"/>
      <c r="M107" s="34">
        <v>0.41176470588235292</v>
      </c>
      <c r="N107" s="34">
        <v>0.37681159420289856</v>
      </c>
      <c r="O107" s="34">
        <v>0.25</v>
      </c>
      <c r="P107" s="34">
        <v>0.36</v>
      </c>
      <c r="Q107" s="34">
        <v>0.25555555555555554</v>
      </c>
      <c r="R107" s="34">
        <v>0.3611111111111111</v>
      </c>
      <c r="S107" s="34">
        <v>0.38947368421052631</v>
      </c>
      <c r="T107" s="34">
        <v>0.37410071942446044</v>
      </c>
      <c r="U107" s="34">
        <v>0.43046357615894038</v>
      </c>
      <c r="V107" s="34">
        <f>K107/K$110</f>
        <v>0.47328244274809161</v>
      </c>
      <c r="W107" s="13"/>
      <c r="X107" s="9">
        <f t="shared" ref="X107:X110" si="27">K107/B107-1</f>
        <v>1.2142857142857144</v>
      </c>
      <c r="Y107" s="12">
        <f t="shared" ref="Y107:Y110" si="28">V107-M107</f>
        <v>6.1517736865738692E-2</v>
      </c>
      <c r="Z107" s="13"/>
    </row>
    <row r="108" spans="1:26" s="21" customFormat="1" ht="24.9" customHeight="1" x14ac:dyDescent="0.3">
      <c r="A108" s="8" t="s">
        <v>12</v>
      </c>
      <c r="B108" s="32">
        <v>30</v>
      </c>
      <c r="C108" s="32">
        <v>28</v>
      </c>
      <c r="D108" s="32">
        <v>38</v>
      </c>
      <c r="E108" s="32">
        <v>46</v>
      </c>
      <c r="F108" s="32">
        <v>39</v>
      </c>
      <c r="G108" s="32">
        <v>29</v>
      </c>
      <c r="H108" s="32">
        <v>31</v>
      </c>
      <c r="I108" s="32">
        <v>57</v>
      </c>
      <c r="J108" s="32">
        <v>52</v>
      </c>
      <c r="K108" s="32">
        <v>45</v>
      </c>
      <c r="L108" s="13"/>
      <c r="M108" s="34">
        <v>0.44117647058823528</v>
      </c>
      <c r="N108" s="34">
        <v>0.40579710144927539</v>
      </c>
      <c r="O108" s="34">
        <v>0.55882352941176472</v>
      </c>
      <c r="P108" s="34">
        <v>0.46</v>
      </c>
      <c r="Q108" s="34">
        <v>0.43333333333333335</v>
      </c>
      <c r="R108" s="34">
        <v>0.40277777777777779</v>
      </c>
      <c r="S108" s="34">
        <v>0.32631578947368423</v>
      </c>
      <c r="T108" s="34">
        <v>0.41007194244604317</v>
      </c>
      <c r="U108" s="34">
        <v>0.3443708609271523</v>
      </c>
      <c r="V108" s="34">
        <f t="shared" ref="V108:V110" si="29">K108/K$110</f>
        <v>0.34351145038167941</v>
      </c>
      <c r="W108" s="13"/>
      <c r="X108" s="9">
        <f t="shared" si="27"/>
        <v>0.5</v>
      </c>
      <c r="Y108" s="12">
        <f t="shared" si="28"/>
        <v>-9.7665020206555875E-2</v>
      </c>
      <c r="Z108" s="13"/>
    </row>
    <row r="109" spans="1:26" s="21" customFormat="1" ht="24.9" customHeight="1" x14ac:dyDescent="0.3">
      <c r="A109" s="8" t="s">
        <v>13</v>
      </c>
      <c r="B109" s="32">
        <v>10</v>
      </c>
      <c r="C109" s="32">
        <v>15</v>
      </c>
      <c r="D109" s="32">
        <v>13</v>
      </c>
      <c r="E109" s="32">
        <v>18</v>
      </c>
      <c r="F109" s="32">
        <v>28</v>
      </c>
      <c r="G109" s="32">
        <v>17</v>
      </c>
      <c r="H109" s="32">
        <v>27</v>
      </c>
      <c r="I109" s="32">
        <v>30</v>
      </c>
      <c r="J109" s="32">
        <v>34</v>
      </c>
      <c r="K109" s="32">
        <v>24</v>
      </c>
      <c r="L109" s="13"/>
      <c r="M109" s="34">
        <v>0.14705882352941177</v>
      </c>
      <c r="N109" s="34">
        <v>0.21739130434782608</v>
      </c>
      <c r="O109" s="34">
        <v>0.19117647058823528</v>
      </c>
      <c r="P109" s="34">
        <v>0.18</v>
      </c>
      <c r="Q109" s="34">
        <v>0.31111111111111112</v>
      </c>
      <c r="R109" s="34">
        <v>0.2361111111111111</v>
      </c>
      <c r="S109" s="34">
        <v>0.28421052631578947</v>
      </c>
      <c r="T109" s="34">
        <v>0.21582733812949639</v>
      </c>
      <c r="U109" s="34">
        <v>0.2251655629139073</v>
      </c>
      <c r="V109" s="34">
        <f t="shared" si="29"/>
        <v>0.18320610687022901</v>
      </c>
      <c r="W109" s="13"/>
      <c r="X109" s="9">
        <f t="shared" si="27"/>
        <v>1.4</v>
      </c>
      <c r="Y109" s="12">
        <f t="shared" si="28"/>
        <v>3.6147283340817238E-2</v>
      </c>
      <c r="Z109" s="13"/>
    </row>
    <row r="110" spans="1:26" s="21" customFormat="1" ht="24.9" customHeight="1" x14ac:dyDescent="0.3">
      <c r="A110" s="52" t="s">
        <v>4</v>
      </c>
      <c r="B110" s="33">
        <v>68</v>
      </c>
      <c r="C110" s="33">
        <v>69</v>
      </c>
      <c r="D110" s="33">
        <v>68</v>
      </c>
      <c r="E110" s="33">
        <v>100</v>
      </c>
      <c r="F110" s="33">
        <v>90</v>
      </c>
      <c r="G110" s="33">
        <v>72</v>
      </c>
      <c r="H110" s="33">
        <v>95</v>
      </c>
      <c r="I110" s="33">
        <v>139</v>
      </c>
      <c r="J110" s="33">
        <v>151</v>
      </c>
      <c r="K110" s="33">
        <f>SUM(K107:K109)</f>
        <v>131</v>
      </c>
      <c r="L110" s="41"/>
      <c r="M110" s="35">
        <v>1</v>
      </c>
      <c r="N110" s="35">
        <v>1</v>
      </c>
      <c r="O110" s="35">
        <v>1</v>
      </c>
      <c r="P110" s="35">
        <v>1</v>
      </c>
      <c r="Q110" s="35">
        <v>1</v>
      </c>
      <c r="R110" s="35">
        <v>1</v>
      </c>
      <c r="S110" s="35">
        <v>1</v>
      </c>
      <c r="T110" s="35">
        <v>1</v>
      </c>
      <c r="U110" s="35">
        <v>1</v>
      </c>
      <c r="V110" s="35">
        <f t="shared" si="29"/>
        <v>1</v>
      </c>
      <c r="W110" s="41"/>
      <c r="X110" s="10">
        <f t="shared" si="27"/>
        <v>0.92647058823529416</v>
      </c>
      <c r="Y110" s="14">
        <f t="shared" si="28"/>
        <v>0</v>
      </c>
      <c r="Z110" s="13"/>
    </row>
    <row r="111" spans="1:26" s="21" customFormat="1" ht="24.9" customHeight="1" x14ac:dyDescent="0.3">
      <c r="A111" s="13" t="s">
        <v>41</v>
      </c>
      <c r="B111" s="43"/>
      <c r="C111" s="43"/>
      <c r="D111" s="43"/>
      <c r="E111" s="43"/>
      <c r="F111" s="43"/>
      <c r="G111" s="43"/>
      <c r="H111" s="43"/>
      <c r="I111" s="43"/>
      <c r="J111" s="43"/>
      <c r="K111" s="4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53"/>
      <c r="Y111" s="53"/>
      <c r="Z111" s="13"/>
    </row>
    <row r="112" spans="1:26" s="21" customFormat="1" ht="24.9" customHeight="1" x14ac:dyDescent="0.3">
      <c r="B112" s="17"/>
      <c r="C112" s="17"/>
      <c r="D112" s="17"/>
      <c r="E112" s="17"/>
      <c r="F112" s="17"/>
      <c r="G112" s="17"/>
      <c r="H112" s="17"/>
      <c r="I112" s="17"/>
      <c r="J112" s="17"/>
      <c r="K112" s="17"/>
      <c r="X112" s="30"/>
      <c r="Y112" s="30"/>
    </row>
    <row r="113" spans="1:26" s="21" customFormat="1" ht="50.1" customHeight="1" x14ac:dyDescent="0.3">
      <c r="A113" s="36" t="s">
        <v>42</v>
      </c>
      <c r="B113" s="36">
        <v>2013</v>
      </c>
      <c r="C113" s="36">
        <v>2014</v>
      </c>
      <c r="D113" s="36">
        <v>2015</v>
      </c>
      <c r="E113" s="36">
        <v>2016</v>
      </c>
      <c r="F113" s="44">
        <v>2017</v>
      </c>
      <c r="G113" s="36">
        <v>2018</v>
      </c>
      <c r="H113" s="36">
        <v>2019</v>
      </c>
      <c r="I113" s="36">
        <v>2020</v>
      </c>
      <c r="J113" s="36">
        <v>2021</v>
      </c>
      <c r="K113" s="36">
        <v>2022</v>
      </c>
      <c r="L113" s="40"/>
      <c r="M113" s="36">
        <v>2013</v>
      </c>
      <c r="N113" s="36">
        <v>2014</v>
      </c>
      <c r="O113" s="36">
        <v>2015</v>
      </c>
      <c r="P113" s="36">
        <v>2016</v>
      </c>
      <c r="Q113" s="36">
        <v>2017</v>
      </c>
      <c r="R113" s="36">
        <v>2018</v>
      </c>
      <c r="S113" s="36">
        <v>2019</v>
      </c>
      <c r="T113" s="36">
        <v>2020</v>
      </c>
      <c r="U113" s="36">
        <v>2021</v>
      </c>
      <c r="V113" s="36">
        <v>2022</v>
      </c>
      <c r="W113" s="40"/>
      <c r="X113" s="42" t="s">
        <v>241</v>
      </c>
      <c r="Y113" s="42" t="s">
        <v>242</v>
      </c>
      <c r="Z113" s="13"/>
    </row>
    <row r="114" spans="1:26" s="21" customFormat="1" ht="24.9" customHeight="1" x14ac:dyDescent="0.3">
      <c r="A114" s="8" t="s">
        <v>11</v>
      </c>
      <c r="B114" s="32">
        <v>12</v>
      </c>
      <c r="C114" s="32">
        <v>12</v>
      </c>
      <c r="D114" s="32">
        <v>20</v>
      </c>
      <c r="E114" s="32">
        <v>20</v>
      </c>
      <c r="F114" s="45">
        <v>12</v>
      </c>
      <c r="G114" s="32">
        <v>10</v>
      </c>
      <c r="H114" s="32">
        <v>9</v>
      </c>
      <c r="I114" s="32">
        <v>17</v>
      </c>
      <c r="J114" s="32">
        <v>11</v>
      </c>
      <c r="K114" s="32">
        <v>13</v>
      </c>
      <c r="L114" s="13"/>
      <c r="M114" s="34">
        <v>0.4</v>
      </c>
      <c r="N114" s="34">
        <v>0.42857142857142855</v>
      </c>
      <c r="O114" s="34">
        <v>0.52631578947368418</v>
      </c>
      <c r="P114" s="34">
        <v>0.43478260869565216</v>
      </c>
      <c r="Q114" s="34">
        <v>0.30769230769230771</v>
      </c>
      <c r="R114" s="34">
        <v>0.34482758620689657</v>
      </c>
      <c r="S114" s="34">
        <v>0.29032258064516131</v>
      </c>
      <c r="T114" s="34">
        <v>0.2982456140350877</v>
      </c>
      <c r="U114" s="34">
        <v>0.21153846153846154</v>
      </c>
      <c r="V114" s="34">
        <f>K114/K$117</f>
        <v>0.28888888888888886</v>
      </c>
      <c r="W114" s="13"/>
      <c r="X114" s="9">
        <f t="shared" ref="X114:X117" si="30">K114/B114-1</f>
        <v>8.3333333333333259E-2</v>
      </c>
      <c r="Y114" s="12">
        <f t="shared" ref="Y114:Y117" si="31">V114-M114</f>
        <v>-0.11111111111111116</v>
      </c>
      <c r="Z114" s="13"/>
    </row>
    <row r="115" spans="1:26" s="21" customFormat="1" ht="24.9" customHeight="1" x14ac:dyDescent="0.3">
      <c r="A115" s="8" t="s">
        <v>12</v>
      </c>
      <c r="B115" s="32">
        <v>12</v>
      </c>
      <c r="C115" s="32">
        <v>9</v>
      </c>
      <c r="D115" s="32">
        <v>16</v>
      </c>
      <c r="E115" s="32">
        <v>15</v>
      </c>
      <c r="F115" s="45">
        <v>20</v>
      </c>
      <c r="G115" s="32">
        <v>12</v>
      </c>
      <c r="H115" s="32">
        <v>18</v>
      </c>
      <c r="I115" s="32">
        <v>29</v>
      </c>
      <c r="J115" s="32">
        <v>26</v>
      </c>
      <c r="K115" s="32">
        <v>14</v>
      </c>
      <c r="L115" s="13"/>
      <c r="M115" s="34">
        <v>0.4</v>
      </c>
      <c r="N115" s="34">
        <v>0.32142857142857145</v>
      </c>
      <c r="O115" s="34">
        <v>0.42105263157894735</v>
      </c>
      <c r="P115" s="34">
        <v>0.32608695652173914</v>
      </c>
      <c r="Q115" s="34">
        <v>0.51282051282051277</v>
      </c>
      <c r="R115" s="34">
        <v>0.41379310344827586</v>
      </c>
      <c r="S115" s="34">
        <v>0.58064516129032262</v>
      </c>
      <c r="T115" s="34">
        <v>0.50877192982456143</v>
      </c>
      <c r="U115" s="34">
        <v>0.5</v>
      </c>
      <c r="V115" s="34">
        <f t="shared" ref="V115:V117" si="32">K115/K$117</f>
        <v>0.31111111111111112</v>
      </c>
      <c r="W115" s="13"/>
      <c r="X115" s="9">
        <f t="shared" si="30"/>
        <v>0.16666666666666674</v>
      </c>
      <c r="Y115" s="12">
        <f t="shared" si="31"/>
        <v>-8.8888888888888906E-2</v>
      </c>
      <c r="Z115" s="13"/>
    </row>
    <row r="116" spans="1:26" s="21" customFormat="1" ht="24.9" customHeight="1" x14ac:dyDescent="0.3">
      <c r="A116" s="8" t="s">
        <v>13</v>
      </c>
      <c r="B116" s="32">
        <v>6</v>
      </c>
      <c r="C116" s="32">
        <v>7</v>
      </c>
      <c r="D116" s="32">
        <v>2</v>
      </c>
      <c r="E116" s="32">
        <v>11</v>
      </c>
      <c r="F116" s="45">
        <v>7</v>
      </c>
      <c r="G116" s="32">
        <v>7</v>
      </c>
      <c r="H116" s="32">
        <v>4</v>
      </c>
      <c r="I116" s="32">
        <v>11</v>
      </c>
      <c r="J116" s="32">
        <v>15</v>
      </c>
      <c r="K116" s="32">
        <v>18</v>
      </c>
      <c r="L116" s="13"/>
      <c r="M116" s="34">
        <v>0.2</v>
      </c>
      <c r="N116" s="34">
        <v>0.25</v>
      </c>
      <c r="O116" s="34">
        <v>5.2631578947368418E-2</v>
      </c>
      <c r="P116" s="34">
        <v>0.2391304347826087</v>
      </c>
      <c r="Q116" s="34">
        <v>0.17948717948717949</v>
      </c>
      <c r="R116" s="34">
        <v>0.2413793103448276</v>
      </c>
      <c r="S116" s="34">
        <v>0.12903225806451613</v>
      </c>
      <c r="T116" s="34">
        <v>0.19298245614035087</v>
      </c>
      <c r="U116" s="34">
        <v>0.28846153846153844</v>
      </c>
      <c r="V116" s="34">
        <f t="shared" si="32"/>
        <v>0.4</v>
      </c>
      <c r="W116" s="13"/>
      <c r="X116" s="9">
        <f t="shared" si="30"/>
        <v>2</v>
      </c>
      <c r="Y116" s="12">
        <f t="shared" si="31"/>
        <v>0.2</v>
      </c>
      <c r="Z116" s="13"/>
    </row>
    <row r="117" spans="1:26" s="21" customFormat="1" ht="24.9" customHeight="1" x14ac:dyDescent="0.3">
      <c r="A117" s="52" t="s">
        <v>4</v>
      </c>
      <c r="B117" s="33">
        <v>30</v>
      </c>
      <c r="C117" s="33">
        <v>28</v>
      </c>
      <c r="D117" s="33">
        <v>38</v>
      </c>
      <c r="E117" s="33">
        <v>46</v>
      </c>
      <c r="F117" s="47">
        <v>39</v>
      </c>
      <c r="G117" s="33">
        <v>29</v>
      </c>
      <c r="H117" s="33">
        <v>31</v>
      </c>
      <c r="I117" s="33">
        <v>57</v>
      </c>
      <c r="J117" s="33">
        <v>52</v>
      </c>
      <c r="K117" s="33">
        <f>SUM(K114:K116)</f>
        <v>45</v>
      </c>
      <c r="L117" s="41"/>
      <c r="M117" s="35">
        <v>1</v>
      </c>
      <c r="N117" s="35">
        <v>1</v>
      </c>
      <c r="O117" s="35">
        <v>1</v>
      </c>
      <c r="P117" s="35">
        <v>1</v>
      </c>
      <c r="Q117" s="35">
        <v>1</v>
      </c>
      <c r="R117" s="35">
        <v>1</v>
      </c>
      <c r="S117" s="35">
        <v>1</v>
      </c>
      <c r="T117" s="35">
        <v>1</v>
      </c>
      <c r="U117" s="35">
        <v>1</v>
      </c>
      <c r="V117" s="35">
        <f t="shared" si="32"/>
        <v>1</v>
      </c>
      <c r="W117" s="41"/>
      <c r="X117" s="10">
        <f t="shared" si="30"/>
        <v>0.5</v>
      </c>
      <c r="Y117" s="14">
        <f t="shared" si="31"/>
        <v>0</v>
      </c>
      <c r="Z117" s="13"/>
    </row>
    <row r="118" spans="1:26" s="21" customFormat="1" ht="24.9" customHeight="1" x14ac:dyDescent="0.3">
      <c r="A118" s="13" t="s">
        <v>41</v>
      </c>
      <c r="B118" s="43"/>
      <c r="C118" s="43"/>
      <c r="D118" s="43"/>
      <c r="E118" s="43"/>
      <c r="F118" s="43"/>
      <c r="G118" s="43"/>
      <c r="H118" s="43"/>
      <c r="I118" s="43"/>
      <c r="J118" s="43"/>
      <c r="K118" s="4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53"/>
      <c r="Y118" s="53"/>
      <c r="Z118" s="13"/>
    </row>
    <row r="119" spans="1:26" s="21" customFormat="1" ht="24.9" customHeight="1" x14ac:dyDescent="0.3">
      <c r="B119" s="17"/>
      <c r="C119" s="17"/>
      <c r="D119" s="17"/>
      <c r="E119" s="17"/>
      <c r="F119" s="17"/>
      <c r="G119" s="17"/>
      <c r="H119" s="17"/>
      <c r="I119" s="17"/>
      <c r="J119" s="17"/>
      <c r="K119" s="17"/>
      <c r="X119" s="30"/>
      <c r="Y119" s="30"/>
    </row>
    <row r="120" spans="1:26" s="21" customFormat="1" ht="50.1" customHeight="1" x14ac:dyDescent="0.3">
      <c r="A120" s="36" t="s">
        <v>43</v>
      </c>
      <c r="B120" s="36">
        <v>2013</v>
      </c>
      <c r="C120" s="36">
        <v>2014</v>
      </c>
      <c r="D120" s="36">
        <v>2015</v>
      </c>
      <c r="E120" s="36">
        <v>2016</v>
      </c>
      <c r="F120" s="36">
        <v>2017</v>
      </c>
      <c r="G120" s="36">
        <v>2018</v>
      </c>
      <c r="H120" s="36">
        <v>2019</v>
      </c>
      <c r="I120" s="36">
        <v>2020</v>
      </c>
      <c r="J120" s="36">
        <v>2021</v>
      </c>
      <c r="K120" s="36">
        <v>2022</v>
      </c>
      <c r="L120" s="40"/>
      <c r="M120" s="36">
        <v>2013</v>
      </c>
      <c r="N120" s="36">
        <v>2014</v>
      </c>
      <c r="O120" s="36">
        <v>2015</v>
      </c>
      <c r="P120" s="36">
        <v>2016</v>
      </c>
      <c r="Q120" s="36">
        <v>2017</v>
      </c>
      <c r="R120" s="36">
        <v>2018</v>
      </c>
      <c r="S120" s="36">
        <v>2019</v>
      </c>
      <c r="T120" s="36">
        <v>2020</v>
      </c>
      <c r="U120" s="36">
        <v>2021</v>
      </c>
      <c r="V120" s="36">
        <v>2022</v>
      </c>
      <c r="W120" s="40"/>
      <c r="X120" s="42" t="s">
        <v>241</v>
      </c>
      <c r="Y120" s="42" t="s">
        <v>242</v>
      </c>
      <c r="Z120" s="13"/>
    </row>
    <row r="121" spans="1:26" s="21" customFormat="1" ht="24.9" customHeight="1" x14ac:dyDescent="0.3">
      <c r="A121" s="8" t="s">
        <v>44</v>
      </c>
      <c r="B121" s="32">
        <v>5415</v>
      </c>
      <c r="C121" s="32">
        <v>5951</v>
      </c>
      <c r="D121" s="32">
        <v>6221</v>
      </c>
      <c r="E121" s="32">
        <v>6735</v>
      </c>
      <c r="F121" s="32">
        <v>6997</v>
      </c>
      <c r="G121" s="32">
        <v>7411</v>
      </c>
      <c r="H121" s="32">
        <v>8421</v>
      </c>
      <c r="I121" s="32">
        <v>8996</v>
      </c>
      <c r="J121" s="32">
        <v>8795</v>
      </c>
      <c r="K121" s="32">
        <v>9250</v>
      </c>
      <c r="L121" s="13"/>
      <c r="M121" s="34">
        <v>0.93604148660328435</v>
      </c>
      <c r="N121" s="34">
        <v>0.93760831889081453</v>
      </c>
      <c r="O121" s="34">
        <v>0.95297181372549022</v>
      </c>
      <c r="P121" s="34">
        <v>0.95953839578287503</v>
      </c>
      <c r="Q121" s="34">
        <v>0.95055019698410537</v>
      </c>
      <c r="R121" s="34">
        <v>0.9549027187218142</v>
      </c>
      <c r="S121" s="34">
        <v>0.94310673087691788</v>
      </c>
      <c r="T121" s="34">
        <v>0.94964636334846408</v>
      </c>
      <c r="U121" s="34">
        <v>0.93504146289602386</v>
      </c>
      <c r="V121" s="34">
        <f>K121/K$123</f>
        <v>0.9614385199043759</v>
      </c>
      <c r="W121" s="13"/>
      <c r="X121" s="9">
        <f t="shared" ref="X121:X123" si="33">K121/B121-1</f>
        <v>0.70821791320406269</v>
      </c>
      <c r="Y121" s="12">
        <f t="shared" ref="Y121:Y123" si="34">V121-M121</f>
        <v>2.5397033301091554E-2</v>
      </c>
      <c r="Z121" s="13"/>
    </row>
    <row r="122" spans="1:26" s="21" customFormat="1" ht="24.9" customHeight="1" x14ac:dyDescent="0.3">
      <c r="A122" s="8" t="s">
        <v>45</v>
      </c>
      <c r="B122" s="32">
        <v>370</v>
      </c>
      <c r="C122" s="32">
        <v>396</v>
      </c>
      <c r="D122" s="32">
        <v>307</v>
      </c>
      <c r="E122" s="32">
        <v>284</v>
      </c>
      <c r="F122" s="32">
        <v>364</v>
      </c>
      <c r="G122" s="32">
        <v>350</v>
      </c>
      <c r="H122" s="32">
        <v>508</v>
      </c>
      <c r="I122" s="32">
        <v>477</v>
      </c>
      <c r="J122" s="32">
        <v>611</v>
      </c>
      <c r="K122" s="32">
        <v>371</v>
      </c>
      <c r="L122" s="13"/>
      <c r="M122" s="34">
        <v>6.3958513396715641E-2</v>
      </c>
      <c r="N122" s="34">
        <v>6.2391681109185443E-2</v>
      </c>
      <c r="O122" s="34">
        <v>4.7028186274509803E-2</v>
      </c>
      <c r="P122" s="34">
        <v>4.0461604217124948E-2</v>
      </c>
      <c r="Q122" s="34">
        <v>4.9449803015894578E-2</v>
      </c>
      <c r="R122" s="34">
        <v>4.5097281278185804E-2</v>
      </c>
      <c r="S122" s="34">
        <v>5.6893269123082089E-2</v>
      </c>
      <c r="T122" s="34">
        <v>5.0353636651535943E-2</v>
      </c>
      <c r="U122" s="34">
        <v>6.4958537103976186E-2</v>
      </c>
      <c r="V122" s="34">
        <f t="shared" ref="V122:V123" si="35">K122/K$123</f>
        <v>3.8561480095624157E-2</v>
      </c>
      <c r="W122" s="13"/>
      <c r="X122" s="9">
        <f t="shared" si="33"/>
        <v>2.7027027027026751E-3</v>
      </c>
      <c r="Y122" s="12">
        <f t="shared" si="34"/>
        <v>-2.5397033301091484E-2</v>
      </c>
      <c r="Z122" s="13"/>
    </row>
    <row r="123" spans="1:26" s="21" customFormat="1" ht="24.9" customHeight="1" x14ac:dyDescent="0.3">
      <c r="A123" s="52" t="s">
        <v>4</v>
      </c>
      <c r="B123" s="33">
        <v>5785</v>
      </c>
      <c r="C123" s="33">
        <v>6347</v>
      </c>
      <c r="D123" s="33">
        <v>6528</v>
      </c>
      <c r="E123" s="33">
        <v>7019</v>
      </c>
      <c r="F123" s="33">
        <v>7361</v>
      </c>
      <c r="G123" s="33">
        <v>7761</v>
      </c>
      <c r="H123" s="33">
        <v>8929</v>
      </c>
      <c r="I123" s="33">
        <v>9473</v>
      </c>
      <c r="J123" s="33">
        <v>9406</v>
      </c>
      <c r="K123" s="33">
        <f>SUM(K121:K122)</f>
        <v>9621</v>
      </c>
      <c r="L123" s="41"/>
      <c r="M123" s="35">
        <v>1</v>
      </c>
      <c r="N123" s="35">
        <v>1</v>
      </c>
      <c r="O123" s="35">
        <v>1</v>
      </c>
      <c r="P123" s="35">
        <v>1</v>
      </c>
      <c r="Q123" s="35">
        <v>1</v>
      </c>
      <c r="R123" s="35">
        <v>1</v>
      </c>
      <c r="S123" s="35">
        <v>1</v>
      </c>
      <c r="T123" s="35">
        <v>1</v>
      </c>
      <c r="U123" s="35">
        <v>1</v>
      </c>
      <c r="V123" s="35">
        <f t="shared" si="35"/>
        <v>1</v>
      </c>
      <c r="W123" s="41"/>
      <c r="X123" s="10">
        <f t="shared" si="33"/>
        <v>0.66309420916162498</v>
      </c>
      <c r="Y123" s="14">
        <f t="shared" si="34"/>
        <v>0</v>
      </c>
      <c r="Z123" s="13"/>
    </row>
    <row r="124" spans="1:26" s="21" customFormat="1" ht="24.9" customHeight="1" x14ac:dyDescent="0.3">
      <c r="B124" s="17"/>
      <c r="C124" s="17"/>
      <c r="D124" s="17"/>
      <c r="E124" s="17"/>
      <c r="F124" s="17"/>
      <c r="G124" s="17"/>
      <c r="H124" s="17"/>
      <c r="I124" s="17"/>
      <c r="J124" s="17"/>
      <c r="K124" s="17"/>
      <c r="X124" s="30"/>
      <c r="Y124" s="30"/>
    </row>
    <row r="125" spans="1:26" s="21" customFormat="1" ht="50.1" customHeight="1" x14ac:dyDescent="0.3">
      <c r="A125" s="36" t="s">
        <v>46</v>
      </c>
      <c r="B125" s="36">
        <v>2013</v>
      </c>
      <c r="C125" s="36">
        <v>2014</v>
      </c>
      <c r="D125" s="36">
        <v>2015</v>
      </c>
      <c r="E125" s="36">
        <v>2016</v>
      </c>
      <c r="F125" s="36">
        <v>2017</v>
      </c>
      <c r="G125" s="36">
        <v>2018</v>
      </c>
      <c r="H125" s="36">
        <v>2019</v>
      </c>
      <c r="I125" s="36">
        <v>2020</v>
      </c>
      <c r="J125" s="36">
        <v>2021</v>
      </c>
      <c r="K125" s="36">
        <v>2022</v>
      </c>
      <c r="L125" s="40"/>
      <c r="M125" s="36">
        <v>2013</v>
      </c>
      <c r="N125" s="36">
        <v>2014</v>
      </c>
      <c r="O125" s="36">
        <v>2015</v>
      </c>
      <c r="P125" s="36">
        <v>2016</v>
      </c>
      <c r="Q125" s="36">
        <v>2017</v>
      </c>
      <c r="R125" s="36">
        <v>2018</v>
      </c>
      <c r="S125" s="36">
        <v>2019</v>
      </c>
      <c r="T125" s="36">
        <v>2020</v>
      </c>
      <c r="U125" s="36">
        <v>2021</v>
      </c>
      <c r="V125" s="36">
        <v>2022</v>
      </c>
      <c r="W125" s="40"/>
      <c r="X125" s="42" t="s">
        <v>241</v>
      </c>
      <c r="Y125" s="42" t="s">
        <v>242</v>
      </c>
    </row>
    <row r="126" spans="1:26" s="21" customFormat="1" ht="24.9" customHeight="1" x14ac:dyDescent="0.3">
      <c r="A126" s="8" t="s">
        <v>47</v>
      </c>
      <c r="B126" s="32">
        <v>3475</v>
      </c>
      <c r="C126" s="32">
        <v>3866</v>
      </c>
      <c r="D126" s="32">
        <v>3915</v>
      </c>
      <c r="E126" s="32">
        <v>4187</v>
      </c>
      <c r="F126" s="32">
        <v>4377</v>
      </c>
      <c r="G126" s="32">
        <v>4557</v>
      </c>
      <c r="H126" s="32">
        <v>5253</v>
      </c>
      <c r="I126" s="32">
        <v>5254</v>
      </c>
      <c r="J126" s="32">
        <v>5231</v>
      </c>
      <c r="K126" s="32">
        <v>5487</v>
      </c>
      <c r="L126" s="13"/>
      <c r="M126" s="34">
        <v>0.60069144338807257</v>
      </c>
      <c r="N126" s="34">
        <v>0.60910666456593665</v>
      </c>
      <c r="O126" s="34">
        <v>0.59972426470588236</v>
      </c>
      <c r="P126" s="34">
        <v>0.5965237213278245</v>
      </c>
      <c r="Q126" s="34">
        <v>0.59462029615541367</v>
      </c>
      <c r="R126" s="34">
        <v>0.58716660224197914</v>
      </c>
      <c r="S126" s="34">
        <v>0.58830776122746109</v>
      </c>
      <c r="T126" s="34">
        <v>0.55462894542383612</v>
      </c>
      <c r="U126" s="34">
        <v>0.55613438230916434</v>
      </c>
      <c r="V126" s="34">
        <f>K126/K$129</f>
        <v>0.57031493607733086</v>
      </c>
      <c r="W126" s="13"/>
      <c r="X126" s="9">
        <f t="shared" ref="X126:X129" si="36">K126/B126-1</f>
        <v>0.57899280575539569</v>
      </c>
      <c r="Y126" s="12">
        <f t="shared" ref="Y126:Y129" si="37">V126-M126</f>
        <v>-3.0376507310741707E-2</v>
      </c>
    </row>
    <row r="127" spans="1:26" s="21" customFormat="1" ht="24.9" customHeight="1" x14ac:dyDescent="0.3">
      <c r="A127" s="8" t="s">
        <v>48</v>
      </c>
      <c r="B127" s="32">
        <v>2308</v>
      </c>
      <c r="C127" s="32">
        <v>2477</v>
      </c>
      <c r="D127" s="32">
        <v>2610</v>
      </c>
      <c r="E127" s="32">
        <v>2827</v>
      </c>
      <c r="F127" s="32">
        <v>2974</v>
      </c>
      <c r="G127" s="32">
        <v>3195</v>
      </c>
      <c r="H127" s="32">
        <v>3672</v>
      </c>
      <c r="I127" s="32">
        <v>4206</v>
      </c>
      <c r="J127" s="32">
        <v>4167</v>
      </c>
      <c r="K127" s="32">
        <v>4128</v>
      </c>
      <c r="L127" s="13"/>
      <c r="M127" s="34">
        <v>0.39896283491789108</v>
      </c>
      <c r="N127" s="34">
        <v>0.39026311643296047</v>
      </c>
      <c r="O127" s="34">
        <v>0.39981617647058826</v>
      </c>
      <c r="P127" s="34">
        <v>0.40276392648525433</v>
      </c>
      <c r="Q127" s="34">
        <v>0.40402119277272108</v>
      </c>
      <c r="R127" s="34">
        <v>0.41167375338229611</v>
      </c>
      <c r="S127" s="34">
        <v>0.41124426027550676</v>
      </c>
      <c r="T127" s="34">
        <v>0.44399873324184524</v>
      </c>
      <c r="U127" s="34">
        <v>0.44301509674675738</v>
      </c>
      <c r="V127" s="34">
        <f t="shared" ref="V127:V129" si="38">K127/K$129</f>
        <v>0.42906142812597442</v>
      </c>
      <c r="W127" s="13"/>
      <c r="X127" s="9">
        <f t="shared" si="36"/>
        <v>0.78856152512998268</v>
      </c>
      <c r="Y127" s="12">
        <f t="shared" si="37"/>
        <v>3.0098593208083335E-2</v>
      </c>
    </row>
    <row r="128" spans="1:26" s="21" customFormat="1" ht="24.9" customHeight="1" x14ac:dyDescent="0.3">
      <c r="A128" s="8" t="s">
        <v>13</v>
      </c>
      <c r="B128" s="32">
        <v>2</v>
      </c>
      <c r="C128" s="32">
        <v>4</v>
      </c>
      <c r="D128" s="32">
        <v>3</v>
      </c>
      <c r="E128" s="32">
        <v>5</v>
      </c>
      <c r="F128" s="32">
        <v>10</v>
      </c>
      <c r="G128" s="32">
        <v>9</v>
      </c>
      <c r="H128" s="32">
        <v>4</v>
      </c>
      <c r="I128" s="32">
        <v>13</v>
      </c>
      <c r="J128" s="32">
        <v>8</v>
      </c>
      <c r="K128" s="32">
        <v>6</v>
      </c>
      <c r="L128" s="13"/>
      <c r="M128" s="34">
        <v>3.4572169403630077E-4</v>
      </c>
      <c r="N128" s="34">
        <v>6.3021900110288331E-4</v>
      </c>
      <c r="O128" s="34">
        <v>4.5955882352941176E-4</v>
      </c>
      <c r="P128" s="34">
        <v>7.1235218692121383E-4</v>
      </c>
      <c r="Q128" s="34">
        <v>1.3585110718652357E-3</v>
      </c>
      <c r="R128" s="34">
        <v>1.1596443757247777E-3</v>
      </c>
      <c r="S128" s="34">
        <v>4.4797849703214247E-4</v>
      </c>
      <c r="T128" s="34">
        <v>1.3723213343185897E-3</v>
      </c>
      <c r="U128" s="34">
        <v>8.5052094407824788E-4</v>
      </c>
      <c r="V128" s="34">
        <f t="shared" si="38"/>
        <v>6.2363579669473025E-4</v>
      </c>
      <c r="W128" s="13"/>
      <c r="X128" s="9">
        <f t="shared" si="36"/>
        <v>2</v>
      </c>
      <c r="Y128" s="12">
        <f t="shared" si="37"/>
        <v>2.7791410265842948E-4</v>
      </c>
    </row>
    <row r="129" spans="1:25" s="21" customFormat="1" ht="24.9" customHeight="1" x14ac:dyDescent="0.3">
      <c r="A129" s="52" t="s">
        <v>4</v>
      </c>
      <c r="B129" s="33">
        <v>5785</v>
      </c>
      <c r="C129" s="33">
        <v>6347</v>
      </c>
      <c r="D129" s="33">
        <v>6528</v>
      </c>
      <c r="E129" s="33">
        <v>7019</v>
      </c>
      <c r="F129" s="33">
        <v>7361</v>
      </c>
      <c r="G129" s="33">
        <v>7761</v>
      </c>
      <c r="H129" s="33">
        <v>8929</v>
      </c>
      <c r="I129" s="33">
        <v>9473</v>
      </c>
      <c r="J129" s="33">
        <v>9406</v>
      </c>
      <c r="K129" s="33">
        <f>SUM(K126:K128)</f>
        <v>9621</v>
      </c>
      <c r="L129" s="41"/>
      <c r="M129" s="35">
        <v>1</v>
      </c>
      <c r="N129" s="35">
        <v>1</v>
      </c>
      <c r="O129" s="35">
        <v>1</v>
      </c>
      <c r="P129" s="35">
        <v>1</v>
      </c>
      <c r="Q129" s="35">
        <v>1</v>
      </c>
      <c r="R129" s="35">
        <v>1</v>
      </c>
      <c r="S129" s="35">
        <v>1</v>
      </c>
      <c r="T129" s="35">
        <v>1</v>
      </c>
      <c r="U129" s="35">
        <v>1</v>
      </c>
      <c r="V129" s="35">
        <f t="shared" si="38"/>
        <v>1</v>
      </c>
      <c r="W129" s="41"/>
      <c r="X129" s="10">
        <f t="shared" si="36"/>
        <v>0.66309420916162498</v>
      </c>
      <c r="Y129" s="14">
        <f t="shared" si="37"/>
        <v>0</v>
      </c>
    </row>
    <row r="130" spans="1:25" s="21" customFormat="1" ht="24.9" customHeight="1" x14ac:dyDescent="0.3">
      <c r="B130" s="17"/>
      <c r="C130" s="17"/>
      <c r="D130" s="17"/>
      <c r="E130" s="17"/>
      <c r="F130" s="17"/>
      <c r="G130" s="17"/>
      <c r="H130" s="17"/>
      <c r="I130" s="17"/>
      <c r="J130" s="17"/>
      <c r="K130" s="17"/>
      <c r="X130" s="30"/>
      <c r="Y130" s="30"/>
    </row>
    <row r="131" spans="1:25" s="21" customFormat="1" ht="50.1" customHeight="1" x14ac:dyDescent="0.3">
      <c r="A131" s="36" t="s">
        <v>49</v>
      </c>
      <c r="B131" s="36">
        <v>2013</v>
      </c>
      <c r="C131" s="36">
        <v>2014</v>
      </c>
      <c r="D131" s="36">
        <v>2015</v>
      </c>
      <c r="E131" s="36">
        <v>2016</v>
      </c>
      <c r="F131" s="36">
        <v>2017</v>
      </c>
      <c r="G131" s="36">
        <v>2018</v>
      </c>
      <c r="H131" s="36">
        <v>2019</v>
      </c>
      <c r="I131" s="36">
        <v>2020</v>
      </c>
      <c r="J131" s="36">
        <v>2021</v>
      </c>
      <c r="K131" s="36">
        <v>2022</v>
      </c>
      <c r="L131" s="40"/>
      <c r="M131" s="36">
        <v>2013</v>
      </c>
      <c r="N131" s="36">
        <v>2014</v>
      </c>
      <c r="O131" s="36">
        <v>2015</v>
      </c>
      <c r="P131" s="36">
        <v>2016</v>
      </c>
      <c r="Q131" s="36">
        <v>2017</v>
      </c>
      <c r="R131" s="36">
        <v>2018</v>
      </c>
      <c r="S131" s="36">
        <v>2019</v>
      </c>
      <c r="T131" s="36">
        <v>2020</v>
      </c>
      <c r="U131" s="36">
        <v>2021</v>
      </c>
      <c r="V131" s="36">
        <v>2022</v>
      </c>
      <c r="W131" s="40"/>
      <c r="X131" s="42" t="s">
        <v>241</v>
      </c>
      <c r="Y131" s="42" t="s">
        <v>242</v>
      </c>
    </row>
    <row r="132" spans="1:25" s="21" customFormat="1" ht="24.9" customHeight="1" x14ac:dyDescent="0.3">
      <c r="A132" s="8" t="s">
        <v>50</v>
      </c>
      <c r="B132" s="32">
        <v>4386</v>
      </c>
      <c r="C132" s="32">
        <v>4694</v>
      </c>
      <c r="D132" s="32">
        <v>5043</v>
      </c>
      <c r="E132" s="32">
        <v>5262</v>
      </c>
      <c r="F132" s="32">
        <v>5196</v>
      </c>
      <c r="G132" s="32">
        <v>5357</v>
      </c>
      <c r="H132" s="32">
        <v>5917</v>
      </c>
      <c r="I132" s="32">
        <v>5467</v>
      </c>
      <c r="J132" s="32">
        <v>5369</v>
      </c>
      <c r="K132" s="32">
        <v>5881</v>
      </c>
      <c r="L132" s="13"/>
      <c r="M132" s="34">
        <v>0.75816767502160765</v>
      </c>
      <c r="N132" s="34">
        <v>0.73956199779423348</v>
      </c>
      <c r="O132" s="34">
        <v>0.77251838235294112</v>
      </c>
      <c r="P132" s="34">
        <v>0.7496794415158855</v>
      </c>
      <c r="Q132" s="34">
        <v>0.70588235294117652</v>
      </c>
      <c r="R132" s="34">
        <v>0.69024610230640382</v>
      </c>
      <c r="S132" s="34">
        <v>0.66267219173479674</v>
      </c>
      <c r="T132" s="34">
        <v>0.57711390267074847</v>
      </c>
      <c r="U132" s="34">
        <v>0.5708058685945141</v>
      </c>
      <c r="V132" s="34">
        <f>K132/K$139</f>
        <v>0.61126702006028477</v>
      </c>
      <c r="W132" s="13"/>
      <c r="X132" s="9">
        <f t="shared" ref="X132:X139" si="39">K132/B132-1</f>
        <v>0.34085727314181491</v>
      </c>
      <c r="Y132" s="12">
        <f t="shared" ref="Y132:Y139" si="40">V132-M132</f>
        <v>-0.14690065496132287</v>
      </c>
    </row>
    <row r="133" spans="1:25" s="21" customFormat="1" ht="24.9" customHeight="1" x14ac:dyDescent="0.3">
      <c r="A133" s="8" t="s">
        <v>180</v>
      </c>
      <c r="B133" s="32">
        <v>286</v>
      </c>
      <c r="C133" s="32">
        <v>330</v>
      </c>
      <c r="D133" s="32">
        <v>261</v>
      </c>
      <c r="E133" s="32">
        <v>278</v>
      </c>
      <c r="F133" s="32">
        <v>337</v>
      </c>
      <c r="G133" s="32">
        <v>348</v>
      </c>
      <c r="H133" s="32">
        <v>423</v>
      </c>
      <c r="I133" s="32">
        <v>670</v>
      </c>
      <c r="J133" s="32">
        <v>577</v>
      </c>
      <c r="K133" s="32">
        <v>585</v>
      </c>
      <c r="L133" s="13"/>
      <c r="M133" s="34">
        <v>4.9438202247191011E-2</v>
      </c>
      <c r="N133" s="34">
        <v>5.1993067590987867E-2</v>
      </c>
      <c r="O133" s="34">
        <v>3.998161764705882E-2</v>
      </c>
      <c r="P133" s="34">
        <v>3.9606781592819489E-2</v>
      </c>
      <c r="Q133" s="34">
        <v>4.5781823121858446E-2</v>
      </c>
      <c r="R133" s="34">
        <v>4.4839582528024738E-2</v>
      </c>
      <c r="S133" s="34">
        <v>4.7373726061149063E-2</v>
      </c>
      <c r="T133" s="34">
        <v>7.0727330307188849E-2</v>
      </c>
      <c r="U133" s="34">
        <v>6.1343823091643629E-2</v>
      </c>
      <c r="V133" s="34">
        <f t="shared" ref="V133:V139" si="41">K133/K$139</f>
        <v>6.0804490177736203E-2</v>
      </c>
      <c r="W133" s="13"/>
      <c r="X133" s="9">
        <f t="shared" si="39"/>
        <v>1.0454545454545454</v>
      </c>
      <c r="Y133" s="12">
        <f t="shared" si="40"/>
        <v>1.1366287930545192E-2</v>
      </c>
    </row>
    <row r="134" spans="1:25" s="21" customFormat="1" ht="24.9" customHeight="1" x14ac:dyDescent="0.3">
      <c r="A134" s="8" t="s">
        <v>181</v>
      </c>
      <c r="B134" s="32">
        <v>74</v>
      </c>
      <c r="C134" s="32">
        <v>68</v>
      </c>
      <c r="D134" s="32">
        <v>56</v>
      </c>
      <c r="E134" s="32">
        <v>96</v>
      </c>
      <c r="F134" s="32">
        <v>87</v>
      </c>
      <c r="G134" s="32">
        <v>122</v>
      </c>
      <c r="H134" s="32">
        <v>129</v>
      </c>
      <c r="I134" s="32">
        <v>131</v>
      </c>
      <c r="J134" s="32">
        <v>129</v>
      </c>
      <c r="K134" s="32">
        <v>101</v>
      </c>
      <c r="L134" s="13"/>
      <c r="M134" s="34">
        <v>1.2791702679343129E-2</v>
      </c>
      <c r="N134" s="34">
        <v>1.0713723018749016E-2</v>
      </c>
      <c r="O134" s="34">
        <v>8.5784313725490204E-3</v>
      </c>
      <c r="P134" s="34">
        <v>1.3677161988887306E-2</v>
      </c>
      <c r="Q134" s="34">
        <v>1.1819046325227551E-2</v>
      </c>
      <c r="R134" s="34">
        <v>1.5719623759824764E-2</v>
      </c>
      <c r="S134" s="34">
        <v>1.4447306529286594E-2</v>
      </c>
      <c r="T134" s="34">
        <v>1.3828776522748866E-2</v>
      </c>
      <c r="U134" s="34">
        <v>1.3714650223261748E-2</v>
      </c>
      <c r="V134" s="34">
        <f t="shared" si="41"/>
        <v>1.0497869244361293E-2</v>
      </c>
      <c r="W134" s="13"/>
      <c r="X134" s="9">
        <f t="shared" si="39"/>
        <v>0.36486486486486491</v>
      </c>
      <c r="Y134" s="12">
        <f t="shared" si="40"/>
        <v>-2.2938334349818356E-3</v>
      </c>
    </row>
    <row r="135" spans="1:25" s="21" customFormat="1" ht="24.9" customHeight="1" x14ac:dyDescent="0.3">
      <c r="A135" s="8" t="s">
        <v>52</v>
      </c>
      <c r="B135" s="32">
        <v>22</v>
      </c>
      <c r="C135" s="32">
        <v>17</v>
      </c>
      <c r="D135" s="32">
        <v>19</v>
      </c>
      <c r="E135" s="32">
        <v>27</v>
      </c>
      <c r="F135" s="32">
        <v>22</v>
      </c>
      <c r="G135" s="32">
        <v>20</v>
      </c>
      <c r="H135" s="32">
        <v>36</v>
      </c>
      <c r="I135" s="32">
        <v>26</v>
      </c>
      <c r="J135" s="32">
        <v>48</v>
      </c>
      <c r="K135" s="32">
        <v>29</v>
      </c>
      <c r="L135" s="13"/>
      <c r="M135" s="34">
        <v>3.8029386343993088E-3</v>
      </c>
      <c r="N135" s="34">
        <v>2.678430754687254E-3</v>
      </c>
      <c r="O135" s="34">
        <v>2.9105392156862746E-3</v>
      </c>
      <c r="P135" s="34">
        <v>3.8467018093745549E-3</v>
      </c>
      <c r="Q135" s="34">
        <v>2.9887243581035185E-3</v>
      </c>
      <c r="R135" s="34">
        <v>2.5769875016106174E-3</v>
      </c>
      <c r="S135" s="34">
        <v>4.0318064732892825E-3</v>
      </c>
      <c r="T135" s="34">
        <v>2.7446426686371793E-3</v>
      </c>
      <c r="U135" s="34">
        <v>5.1031256644694873E-3</v>
      </c>
      <c r="V135" s="34">
        <f t="shared" si="41"/>
        <v>3.0142396840245299E-3</v>
      </c>
      <c r="W135" s="13"/>
      <c r="X135" s="9">
        <f t="shared" si="39"/>
        <v>0.31818181818181812</v>
      </c>
      <c r="Y135" s="12">
        <f t="shared" si="40"/>
        <v>-7.8869895037477888E-4</v>
      </c>
    </row>
    <row r="136" spans="1:25" s="21" customFormat="1" ht="24.9" customHeight="1" x14ac:dyDescent="0.3">
      <c r="A136" s="8" t="s">
        <v>182</v>
      </c>
      <c r="B136" s="32">
        <v>7</v>
      </c>
      <c r="C136" s="32">
        <v>7</v>
      </c>
      <c r="D136" s="32">
        <v>3</v>
      </c>
      <c r="E136" s="32">
        <v>5</v>
      </c>
      <c r="F136" s="32">
        <v>11</v>
      </c>
      <c r="G136" s="32">
        <v>13</v>
      </c>
      <c r="H136" s="32">
        <v>10</v>
      </c>
      <c r="I136" s="32">
        <v>6</v>
      </c>
      <c r="J136" s="32">
        <v>13</v>
      </c>
      <c r="K136" s="32">
        <v>10</v>
      </c>
      <c r="L136" s="13"/>
      <c r="M136" s="34">
        <v>1.2100259291270526E-3</v>
      </c>
      <c r="N136" s="34">
        <v>1.1028832519300457E-3</v>
      </c>
      <c r="O136" s="34">
        <v>4.5955882352941176E-4</v>
      </c>
      <c r="P136" s="34">
        <v>7.1235218692121383E-4</v>
      </c>
      <c r="Q136" s="34">
        <v>1.4943621790517593E-3</v>
      </c>
      <c r="R136" s="34">
        <v>1.6750418760469012E-3</v>
      </c>
      <c r="S136" s="34">
        <v>1.1199462425803561E-3</v>
      </c>
      <c r="T136" s="34">
        <v>6.3337907737781064E-4</v>
      </c>
      <c r="U136" s="34">
        <v>1.3820965341271529E-3</v>
      </c>
      <c r="V136" s="34">
        <f t="shared" si="41"/>
        <v>1.0393929944912171E-3</v>
      </c>
      <c r="W136" s="13"/>
      <c r="X136" s="9">
        <f t="shared" si="39"/>
        <v>0.4285714285714286</v>
      </c>
      <c r="Y136" s="12">
        <f t="shared" si="40"/>
        <v>-1.7063293463583551E-4</v>
      </c>
    </row>
    <row r="137" spans="1:25" s="21" customFormat="1" ht="24.9" customHeight="1" x14ac:dyDescent="0.3">
      <c r="A137" s="8" t="s">
        <v>51</v>
      </c>
      <c r="B137" s="32">
        <v>47</v>
      </c>
      <c r="C137" s="32">
        <v>47</v>
      </c>
      <c r="D137" s="32">
        <v>47</v>
      </c>
      <c r="E137" s="32">
        <v>34</v>
      </c>
      <c r="F137" s="32">
        <v>40</v>
      </c>
      <c r="G137" s="32">
        <v>76</v>
      </c>
      <c r="H137" s="32">
        <v>119</v>
      </c>
      <c r="I137" s="32">
        <v>101</v>
      </c>
      <c r="J137" s="32">
        <v>151</v>
      </c>
      <c r="K137" s="32">
        <v>212</v>
      </c>
      <c r="L137" s="13"/>
      <c r="M137" s="34">
        <v>8.1244598098530688E-3</v>
      </c>
      <c r="N137" s="34">
        <v>7.4050732629588785E-3</v>
      </c>
      <c r="O137" s="34">
        <v>7.1997549019607839E-3</v>
      </c>
      <c r="P137" s="34">
        <v>4.8439948710642545E-3</v>
      </c>
      <c r="Q137" s="34">
        <v>5.4340442874609429E-3</v>
      </c>
      <c r="R137" s="34">
        <v>9.7925525061203448E-3</v>
      </c>
      <c r="S137" s="34">
        <v>1.3327360286706239E-2</v>
      </c>
      <c r="T137" s="34">
        <v>1.0661881135859813E-2</v>
      </c>
      <c r="U137" s="34">
        <v>1.6053582819476931E-2</v>
      </c>
      <c r="V137" s="34">
        <f t="shared" si="41"/>
        <v>2.2035131483213802E-2</v>
      </c>
      <c r="W137" s="13"/>
      <c r="X137" s="9">
        <f t="shared" si="39"/>
        <v>3.5106382978723403</v>
      </c>
      <c r="Y137" s="12">
        <f t="shared" si="40"/>
        <v>1.3910671673360733E-2</v>
      </c>
    </row>
    <row r="138" spans="1:25" s="21" customFormat="1" ht="24.9" customHeight="1" x14ac:dyDescent="0.3">
      <c r="A138" s="8" t="s">
        <v>53</v>
      </c>
      <c r="B138" s="32">
        <v>963</v>
      </c>
      <c r="C138" s="32">
        <v>1184</v>
      </c>
      <c r="D138" s="32">
        <v>1099</v>
      </c>
      <c r="E138" s="32">
        <v>1317</v>
      </c>
      <c r="F138" s="32">
        <v>1668</v>
      </c>
      <c r="G138" s="32">
        <v>1825</v>
      </c>
      <c r="H138" s="32">
        <v>2295</v>
      </c>
      <c r="I138" s="32">
        <v>3072</v>
      </c>
      <c r="J138" s="32">
        <v>3119</v>
      </c>
      <c r="K138" s="32">
        <f>K139-SUM(K132:K137)</f>
        <v>2803</v>
      </c>
      <c r="L138" s="13"/>
      <c r="M138" s="34">
        <v>0.16646499567847883</v>
      </c>
      <c r="N138" s="34">
        <v>0.18654482432645345</v>
      </c>
      <c r="O138" s="34">
        <v>0.16835171568627452</v>
      </c>
      <c r="P138" s="34">
        <v>0.18763356603504772</v>
      </c>
      <c r="Q138" s="34">
        <v>0.22659964678712133</v>
      </c>
      <c r="R138" s="34">
        <v>0.23515010952196883</v>
      </c>
      <c r="S138" s="34">
        <v>0.25702766267219174</v>
      </c>
      <c r="T138" s="34">
        <v>0.32429008761743905</v>
      </c>
      <c r="U138" s="34">
        <v>0.33159685307250691</v>
      </c>
      <c r="V138" s="34">
        <f t="shared" si="41"/>
        <v>0.29134185635588816</v>
      </c>
      <c r="W138" s="13"/>
      <c r="X138" s="9">
        <f t="shared" si="39"/>
        <v>1.9106957424714435</v>
      </c>
      <c r="Y138" s="12">
        <f t="shared" si="40"/>
        <v>0.12487686067740933</v>
      </c>
    </row>
    <row r="139" spans="1:25" s="21" customFormat="1" ht="24.9" customHeight="1" x14ac:dyDescent="0.3">
      <c r="A139" s="52" t="s">
        <v>4</v>
      </c>
      <c r="B139" s="33">
        <v>5785</v>
      </c>
      <c r="C139" s="33">
        <v>6347</v>
      </c>
      <c r="D139" s="33">
        <v>6528</v>
      </c>
      <c r="E139" s="33">
        <v>7019</v>
      </c>
      <c r="F139" s="33">
        <v>7361</v>
      </c>
      <c r="G139" s="33">
        <v>7761</v>
      </c>
      <c r="H139" s="33">
        <v>8929</v>
      </c>
      <c r="I139" s="33">
        <v>9473</v>
      </c>
      <c r="J139" s="33">
        <v>9406</v>
      </c>
      <c r="K139" s="33">
        <v>9621</v>
      </c>
      <c r="L139" s="41"/>
      <c r="M139" s="35">
        <v>1</v>
      </c>
      <c r="N139" s="35">
        <v>1</v>
      </c>
      <c r="O139" s="35">
        <v>1</v>
      </c>
      <c r="P139" s="35">
        <v>1</v>
      </c>
      <c r="Q139" s="35">
        <v>1</v>
      </c>
      <c r="R139" s="35">
        <v>1</v>
      </c>
      <c r="S139" s="35">
        <v>1</v>
      </c>
      <c r="T139" s="35">
        <v>1</v>
      </c>
      <c r="U139" s="35">
        <v>1</v>
      </c>
      <c r="V139" s="35">
        <f t="shared" si="41"/>
        <v>1</v>
      </c>
      <c r="W139" s="41"/>
      <c r="X139" s="10">
        <f t="shared" si="39"/>
        <v>0.66309420916162498</v>
      </c>
      <c r="Y139" s="14">
        <f t="shared" si="40"/>
        <v>0</v>
      </c>
    </row>
    <row r="140" spans="1:25" s="21" customFormat="1" ht="24.9" customHeight="1" x14ac:dyDescent="0.3">
      <c r="A140" s="13" t="s">
        <v>54</v>
      </c>
      <c r="B140" s="43"/>
      <c r="C140" s="43"/>
      <c r="D140" s="43"/>
      <c r="E140" s="43"/>
      <c r="F140" s="43"/>
      <c r="G140" s="43"/>
      <c r="H140" s="43"/>
      <c r="I140" s="43"/>
      <c r="J140" s="43"/>
      <c r="K140" s="4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53"/>
      <c r="Y140" s="53"/>
    </row>
    <row r="141" spans="1:25" s="21" customFormat="1" ht="24.9" customHeight="1" x14ac:dyDescent="0.3">
      <c r="B141" s="17"/>
      <c r="C141" s="17"/>
      <c r="D141" s="17"/>
      <c r="E141" s="17"/>
      <c r="F141" s="17"/>
      <c r="G141" s="17"/>
      <c r="H141" s="17"/>
      <c r="I141" s="17"/>
      <c r="J141" s="17"/>
      <c r="K141" s="17"/>
      <c r="X141" s="30"/>
      <c r="Y141" s="30"/>
    </row>
    <row r="142" spans="1:25" s="21" customFormat="1" ht="50.1" customHeight="1" x14ac:dyDescent="0.3">
      <c r="A142" s="36" t="s">
        <v>55</v>
      </c>
      <c r="B142" s="36">
        <v>2013</v>
      </c>
      <c r="C142" s="36">
        <v>2014</v>
      </c>
      <c r="D142" s="36">
        <v>2015</v>
      </c>
      <c r="E142" s="36">
        <v>2016</v>
      </c>
      <c r="F142" s="36">
        <v>2017</v>
      </c>
      <c r="G142" s="36">
        <v>2018</v>
      </c>
      <c r="H142" s="36">
        <v>2019</v>
      </c>
      <c r="I142" s="36">
        <v>2020</v>
      </c>
      <c r="J142" s="36">
        <v>2021</v>
      </c>
      <c r="K142" s="36">
        <v>2022</v>
      </c>
      <c r="L142" s="36"/>
      <c r="M142" s="36">
        <v>2013</v>
      </c>
      <c r="N142" s="36">
        <v>2014</v>
      </c>
      <c r="O142" s="36">
        <v>2015</v>
      </c>
      <c r="P142" s="36">
        <v>2016</v>
      </c>
      <c r="Q142" s="36">
        <v>2017</v>
      </c>
      <c r="R142" s="36">
        <v>2018</v>
      </c>
      <c r="S142" s="36">
        <v>2019</v>
      </c>
      <c r="T142" s="36">
        <v>2020</v>
      </c>
      <c r="U142" s="36">
        <v>2021</v>
      </c>
      <c r="V142" s="36">
        <v>2022</v>
      </c>
      <c r="W142" s="40"/>
      <c r="X142" s="42" t="s">
        <v>241</v>
      </c>
      <c r="Y142" s="42" t="s">
        <v>242</v>
      </c>
    </row>
    <row r="143" spans="1:25" s="21" customFormat="1" ht="24.9" customHeight="1" x14ac:dyDescent="0.3">
      <c r="A143" s="8" t="s">
        <v>56</v>
      </c>
      <c r="B143" s="32">
        <v>53</v>
      </c>
      <c r="C143" s="32">
        <v>71</v>
      </c>
      <c r="D143" s="32">
        <v>70</v>
      </c>
      <c r="E143" s="32">
        <v>82</v>
      </c>
      <c r="F143" s="32">
        <v>77</v>
      </c>
      <c r="G143" s="32">
        <v>94</v>
      </c>
      <c r="H143" s="32">
        <v>109</v>
      </c>
      <c r="I143" s="32">
        <v>95</v>
      </c>
      <c r="J143" s="32">
        <v>80</v>
      </c>
      <c r="K143" s="32">
        <v>122</v>
      </c>
      <c r="L143" s="13"/>
      <c r="M143" s="34">
        <v>9.1616248919619715E-3</v>
      </c>
      <c r="N143" s="34">
        <v>1.1186387269576178E-2</v>
      </c>
      <c r="O143" s="34">
        <v>1.0723039215686275E-2</v>
      </c>
      <c r="P143" s="34">
        <v>1.1682575865507907E-2</v>
      </c>
      <c r="Q143" s="34">
        <v>1.0460535253362315E-2</v>
      </c>
      <c r="R143" s="34">
        <v>1.2111841257569901E-2</v>
      </c>
      <c r="S143" s="34">
        <v>1.2207414044125882E-2</v>
      </c>
      <c r="T143" s="34">
        <v>1.0028502058482002E-2</v>
      </c>
      <c r="U143" s="34">
        <v>8.5052094407824796E-3</v>
      </c>
      <c r="V143" s="34">
        <f>K143/K$147</f>
        <v>1.268059453279285E-2</v>
      </c>
      <c r="W143" s="13"/>
      <c r="X143" s="9">
        <f t="shared" ref="X143:X147" si="42">K143/B143-1</f>
        <v>1.3018867924528301</v>
      </c>
      <c r="Y143" s="12">
        <f t="shared" ref="Y143:Y147" si="43">V143-M143</f>
        <v>3.5189696408308782E-3</v>
      </c>
    </row>
    <row r="144" spans="1:25" s="21" customFormat="1" ht="24.9" customHeight="1" x14ac:dyDescent="0.3">
      <c r="A144" s="8" t="s">
        <v>57</v>
      </c>
      <c r="B144" s="32">
        <v>11</v>
      </c>
      <c r="C144" s="32">
        <v>5</v>
      </c>
      <c r="D144" s="32">
        <v>12</v>
      </c>
      <c r="E144" s="32">
        <v>14</v>
      </c>
      <c r="F144" s="32">
        <v>6</v>
      </c>
      <c r="G144" s="32">
        <v>13</v>
      </c>
      <c r="H144" s="32">
        <v>14</v>
      </c>
      <c r="I144" s="32">
        <v>20</v>
      </c>
      <c r="J144" s="32">
        <v>19</v>
      </c>
      <c r="K144" s="32">
        <v>16</v>
      </c>
      <c r="L144" s="13"/>
      <c r="M144" s="34">
        <v>1.9014693171996544E-3</v>
      </c>
      <c r="N144" s="34">
        <v>7.8777375137860405E-4</v>
      </c>
      <c r="O144" s="34">
        <v>1.838235294117647E-3</v>
      </c>
      <c r="P144" s="34">
        <v>1.9945861233793987E-3</v>
      </c>
      <c r="Q144" s="34">
        <v>8.151066431191414E-4</v>
      </c>
      <c r="R144" s="34">
        <v>1.6750418760469012E-3</v>
      </c>
      <c r="S144" s="34">
        <v>1.5679247396124987E-3</v>
      </c>
      <c r="T144" s="34">
        <v>2.1112635912593687E-3</v>
      </c>
      <c r="U144" s="34">
        <v>2.0199872421858387E-3</v>
      </c>
      <c r="V144" s="34">
        <f t="shared" ref="V144:V147" si="44">K144/K$147</f>
        <v>1.6630287911859475E-3</v>
      </c>
      <c r="W144" s="13"/>
      <c r="X144" s="9">
        <f t="shared" si="42"/>
        <v>0.45454545454545459</v>
      </c>
      <c r="Y144" s="12">
        <f t="shared" si="43"/>
        <v>-2.384405260137069E-4</v>
      </c>
    </row>
    <row r="145" spans="1:25" s="21" customFormat="1" ht="24.9" customHeight="1" x14ac:dyDescent="0.3">
      <c r="A145" s="8" t="s">
        <v>58</v>
      </c>
      <c r="B145" s="32">
        <v>3009</v>
      </c>
      <c r="C145" s="32">
        <v>3439</v>
      </c>
      <c r="D145" s="32">
        <v>3472</v>
      </c>
      <c r="E145" s="32">
        <v>3793</v>
      </c>
      <c r="F145" s="32">
        <v>3527</v>
      </c>
      <c r="G145" s="32">
        <v>3712</v>
      </c>
      <c r="H145" s="32">
        <v>4204</v>
      </c>
      <c r="I145" s="32">
        <v>3956</v>
      </c>
      <c r="J145" s="32">
        <v>3997</v>
      </c>
      <c r="K145" s="32">
        <v>4801</v>
      </c>
      <c r="L145" s="13"/>
      <c r="M145" s="34">
        <v>0.52013828867761447</v>
      </c>
      <c r="N145" s="34">
        <v>0.54183078619820391</v>
      </c>
      <c r="O145" s="34">
        <v>0.53186274509803921</v>
      </c>
      <c r="P145" s="34">
        <v>0.54039036899843285</v>
      </c>
      <c r="Q145" s="34">
        <v>0.47914685504686866</v>
      </c>
      <c r="R145" s="34">
        <v>0.47828888029893057</v>
      </c>
      <c r="S145" s="34">
        <v>0.47082540038078174</v>
      </c>
      <c r="T145" s="34">
        <v>0.41760793835110316</v>
      </c>
      <c r="U145" s="34">
        <v>0.42494152668509461</v>
      </c>
      <c r="V145" s="34">
        <f t="shared" si="44"/>
        <v>0.49901257665523335</v>
      </c>
      <c r="W145" s="13"/>
      <c r="X145" s="9">
        <f t="shared" si="42"/>
        <v>0.59554669325357268</v>
      </c>
      <c r="Y145" s="12">
        <f t="shared" si="43"/>
        <v>-2.1125712022381116E-2</v>
      </c>
    </row>
    <row r="146" spans="1:25" s="21" customFormat="1" ht="24.9" customHeight="1" x14ac:dyDescent="0.3">
      <c r="A146" s="8" t="s">
        <v>13</v>
      </c>
      <c r="B146" s="32">
        <v>2712</v>
      </c>
      <c r="C146" s="32">
        <v>2832</v>
      </c>
      <c r="D146" s="32">
        <v>2974</v>
      </c>
      <c r="E146" s="32">
        <v>3130</v>
      </c>
      <c r="F146" s="32">
        <v>3751</v>
      </c>
      <c r="G146" s="32">
        <v>3942</v>
      </c>
      <c r="H146" s="32">
        <v>4602</v>
      </c>
      <c r="I146" s="32">
        <v>5402</v>
      </c>
      <c r="J146" s="32">
        <v>5310</v>
      </c>
      <c r="K146" s="32">
        <f>K147-SUM(K143:K145)</f>
        <v>4682</v>
      </c>
      <c r="L146" s="13"/>
      <c r="M146" s="34">
        <v>0.46879861711322385</v>
      </c>
      <c r="N146" s="34">
        <v>0.44619505278084132</v>
      </c>
      <c r="O146" s="34">
        <v>0.45557598039215685</v>
      </c>
      <c r="P146" s="34">
        <v>0.44593246901267986</v>
      </c>
      <c r="Q146" s="34">
        <v>0.50957750305664995</v>
      </c>
      <c r="R146" s="34">
        <v>0.50792423656745267</v>
      </c>
      <c r="S146" s="34">
        <v>0.51539926083547993</v>
      </c>
      <c r="T146" s="34">
        <v>0.5702522959991555</v>
      </c>
      <c r="U146" s="34">
        <v>0.56453327663193709</v>
      </c>
      <c r="V146" s="34">
        <f t="shared" si="44"/>
        <v>0.48664380002078789</v>
      </c>
      <c r="W146" s="13"/>
      <c r="X146" s="9">
        <f t="shared" si="42"/>
        <v>0.72640117994100284</v>
      </c>
      <c r="Y146" s="12">
        <f t="shared" si="43"/>
        <v>1.7845182907564039E-2</v>
      </c>
    </row>
    <row r="147" spans="1:25" s="21" customFormat="1" ht="24.9" customHeight="1" x14ac:dyDescent="0.3">
      <c r="A147" s="52" t="s">
        <v>4</v>
      </c>
      <c r="B147" s="33">
        <v>5785</v>
      </c>
      <c r="C147" s="33">
        <v>6347</v>
      </c>
      <c r="D147" s="33">
        <v>6528</v>
      </c>
      <c r="E147" s="33">
        <v>7019</v>
      </c>
      <c r="F147" s="33">
        <v>7361</v>
      </c>
      <c r="G147" s="33">
        <v>7761</v>
      </c>
      <c r="H147" s="33">
        <v>8929</v>
      </c>
      <c r="I147" s="33">
        <v>9473</v>
      </c>
      <c r="J147" s="33">
        <v>9406</v>
      </c>
      <c r="K147" s="33">
        <v>9621</v>
      </c>
      <c r="L147" s="41"/>
      <c r="M147" s="35">
        <v>1</v>
      </c>
      <c r="N147" s="35">
        <v>1</v>
      </c>
      <c r="O147" s="35">
        <v>1</v>
      </c>
      <c r="P147" s="35">
        <v>1</v>
      </c>
      <c r="Q147" s="35">
        <v>1</v>
      </c>
      <c r="R147" s="35">
        <v>1</v>
      </c>
      <c r="S147" s="35">
        <v>1</v>
      </c>
      <c r="T147" s="35">
        <v>1</v>
      </c>
      <c r="U147" s="35">
        <v>1</v>
      </c>
      <c r="V147" s="35">
        <f t="shared" si="44"/>
        <v>1</v>
      </c>
      <c r="W147" s="41"/>
      <c r="X147" s="10">
        <f t="shared" si="42"/>
        <v>0.66309420916162498</v>
      </c>
      <c r="Y147" s="14">
        <f t="shared" si="43"/>
        <v>0</v>
      </c>
    </row>
    <row r="148" spans="1:25" s="21" customFormat="1" ht="24.9" customHeight="1" x14ac:dyDescent="0.3">
      <c r="A148" s="13" t="s">
        <v>234</v>
      </c>
      <c r="B148" s="43"/>
      <c r="C148" s="43"/>
      <c r="D148" s="43"/>
      <c r="E148" s="43"/>
      <c r="F148" s="43"/>
      <c r="G148" s="43"/>
      <c r="H148" s="43"/>
      <c r="I148" s="43"/>
      <c r="J148" s="43"/>
      <c r="K148" s="4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53"/>
      <c r="Y148" s="53"/>
    </row>
    <row r="149" spans="1:25" s="21" customFormat="1" ht="24.9" customHeight="1" x14ac:dyDescent="0.3">
      <c r="B149" s="17"/>
      <c r="C149" s="17"/>
      <c r="D149" s="17"/>
      <c r="E149" s="17"/>
      <c r="F149" s="17"/>
      <c r="G149" s="17"/>
      <c r="H149" s="17"/>
      <c r="I149" s="17"/>
      <c r="J149" s="17"/>
      <c r="K149" s="17"/>
      <c r="X149" s="30"/>
      <c r="Y149" s="30"/>
    </row>
    <row r="150" spans="1:25" s="21" customFormat="1" ht="50.1" customHeight="1" x14ac:dyDescent="0.3">
      <c r="A150" s="36" t="s">
        <v>60</v>
      </c>
      <c r="B150" s="36">
        <v>2013</v>
      </c>
      <c r="C150" s="36">
        <v>2014</v>
      </c>
      <c r="D150" s="36">
        <v>2015</v>
      </c>
      <c r="E150" s="36">
        <v>2016</v>
      </c>
      <c r="F150" s="36">
        <v>2017</v>
      </c>
      <c r="G150" s="36">
        <v>2018</v>
      </c>
      <c r="H150" s="36">
        <v>2019</v>
      </c>
      <c r="I150" s="36">
        <v>2020</v>
      </c>
      <c r="J150" s="36">
        <v>2021</v>
      </c>
      <c r="K150" s="36">
        <v>2022</v>
      </c>
      <c r="L150" s="40"/>
      <c r="M150" s="36">
        <v>2013</v>
      </c>
      <c r="N150" s="36">
        <v>2014</v>
      </c>
      <c r="O150" s="36">
        <v>2015</v>
      </c>
      <c r="P150" s="36">
        <v>2016</v>
      </c>
      <c r="Q150" s="36">
        <v>2017</v>
      </c>
      <c r="R150" s="36">
        <v>2018</v>
      </c>
      <c r="S150" s="36">
        <v>2019</v>
      </c>
      <c r="T150" s="36">
        <v>2020</v>
      </c>
      <c r="U150" s="36">
        <v>2021</v>
      </c>
      <c r="V150" s="36">
        <v>2022</v>
      </c>
      <c r="W150" s="40"/>
      <c r="X150" s="42" t="s">
        <v>241</v>
      </c>
      <c r="Y150" s="42" t="s">
        <v>242</v>
      </c>
    </row>
    <row r="151" spans="1:25" s="21" customFormat="1" ht="24.9" customHeight="1" x14ac:dyDescent="0.3">
      <c r="A151" s="8" t="s">
        <v>61</v>
      </c>
      <c r="B151" s="32">
        <v>30</v>
      </c>
      <c r="C151" s="32">
        <v>32</v>
      </c>
      <c r="D151" s="32">
        <v>28</v>
      </c>
      <c r="E151" s="32">
        <v>30</v>
      </c>
      <c r="F151" s="32">
        <v>25</v>
      </c>
      <c r="G151" s="32">
        <v>42</v>
      </c>
      <c r="H151" s="32">
        <v>62</v>
      </c>
      <c r="I151" s="32">
        <v>57</v>
      </c>
      <c r="J151" s="32">
        <v>38</v>
      </c>
      <c r="K151" s="32">
        <v>55</v>
      </c>
      <c r="L151" s="13"/>
      <c r="M151" s="34">
        <v>5.1858254105445114E-3</v>
      </c>
      <c r="N151" s="34">
        <v>5.0417520088230664E-3</v>
      </c>
      <c r="O151" s="34">
        <v>4.2892156862745102E-3</v>
      </c>
      <c r="P151" s="34">
        <v>4.2741131215272834E-3</v>
      </c>
      <c r="Q151" s="34">
        <v>3.4176349965823649E-3</v>
      </c>
      <c r="R151" s="34">
        <v>5.4116737533822963E-3</v>
      </c>
      <c r="S151" s="34">
        <v>6.9436667039982081E-3</v>
      </c>
      <c r="T151" s="34">
        <v>6.0171012350892011E-3</v>
      </c>
      <c r="U151" s="34">
        <v>4.0399744843716773E-3</v>
      </c>
      <c r="V151" s="34">
        <f>K151/K$163</f>
        <v>5.7166614697016938E-3</v>
      </c>
      <c r="W151" s="13"/>
      <c r="X151" s="9">
        <f t="shared" ref="X151:X163" si="45">K151/B151-1</f>
        <v>0.83333333333333326</v>
      </c>
      <c r="Y151" s="12">
        <f t="shared" ref="Y151:Y163" si="46">V151-M151</f>
        <v>5.3083605915718243E-4</v>
      </c>
    </row>
    <row r="152" spans="1:25" s="21" customFormat="1" ht="24.9" customHeight="1" x14ac:dyDescent="0.3">
      <c r="A152" s="8" t="s">
        <v>62</v>
      </c>
      <c r="B152" s="32">
        <v>30</v>
      </c>
      <c r="C152" s="32">
        <v>35</v>
      </c>
      <c r="D152" s="32">
        <v>29</v>
      </c>
      <c r="E152" s="32">
        <v>44</v>
      </c>
      <c r="F152" s="32">
        <v>31</v>
      </c>
      <c r="G152" s="32">
        <v>48</v>
      </c>
      <c r="H152" s="32">
        <v>46</v>
      </c>
      <c r="I152" s="32">
        <v>51</v>
      </c>
      <c r="J152" s="32">
        <v>75</v>
      </c>
      <c r="K152" s="32">
        <v>91</v>
      </c>
      <c r="L152" s="13"/>
      <c r="M152" s="34">
        <v>5.1858254105445114E-3</v>
      </c>
      <c r="N152" s="34">
        <v>5.5144162596502287E-3</v>
      </c>
      <c r="O152" s="34">
        <v>4.4424019607843136E-3</v>
      </c>
      <c r="P152" s="34">
        <v>6.2686992449066817E-3</v>
      </c>
      <c r="Q152" s="34">
        <v>4.2378673957621325E-3</v>
      </c>
      <c r="R152" s="34">
        <v>6.1847700038654809E-3</v>
      </c>
      <c r="S152" s="34">
        <v>5.1517527158696386E-3</v>
      </c>
      <c r="T152" s="34">
        <v>5.3837221577113905E-3</v>
      </c>
      <c r="U152" s="34">
        <v>7.9736338507335747E-3</v>
      </c>
      <c r="V152" s="34">
        <f t="shared" ref="V152:V163" si="47">K152/K$163</f>
        <v>9.4584762498700764E-3</v>
      </c>
      <c r="W152" s="13"/>
      <c r="X152" s="12">
        <f t="shared" si="45"/>
        <v>2.0333333333333332</v>
      </c>
      <c r="Y152" s="12">
        <f t="shared" si="46"/>
        <v>4.272650839325565E-3</v>
      </c>
    </row>
    <row r="153" spans="1:25" s="21" customFormat="1" ht="24.9" customHeight="1" x14ac:dyDescent="0.3">
      <c r="A153" s="8" t="s">
        <v>183</v>
      </c>
      <c r="B153" s="32">
        <v>206</v>
      </c>
      <c r="C153" s="32">
        <v>216</v>
      </c>
      <c r="D153" s="32">
        <v>240</v>
      </c>
      <c r="E153" s="32">
        <v>300</v>
      </c>
      <c r="F153" s="32">
        <v>298</v>
      </c>
      <c r="G153" s="32">
        <v>304</v>
      </c>
      <c r="H153" s="32">
        <v>387</v>
      </c>
      <c r="I153" s="32">
        <v>430</v>
      </c>
      <c r="J153" s="32">
        <v>355</v>
      </c>
      <c r="K153" s="32">
        <v>494</v>
      </c>
      <c r="L153" s="13"/>
      <c r="M153" s="34">
        <v>3.5609334485738983E-2</v>
      </c>
      <c r="N153" s="34">
        <v>3.4031826059555695E-2</v>
      </c>
      <c r="O153" s="34">
        <v>3.6764705882352942E-2</v>
      </c>
      <c r="P153" s="34">
        <v>4.2741131215272829E-2</v>
      </c>
      <c r="Q153" s="34">
        <v>4.0738209159261789E-2</v>
      </c>
      <c r="R153" s="34">
        <v>3.9170210024481379E-2</v>
      </c>
      <c r="S153" s="34">
        <v>4.3341919587859781E-2</v>
      </c>
      <c r="T153" s="34">
        <v>4.539216721207643E-2</v>
      </c>
      <c r="U153" s="34">
        <v>3.7741866893472253E-2</v>
      </c>
      <c r="V153" s="34">
        <f t="shared" si="47"/>
        <v>5.1346013927866127E-2</v>
      </c>
      <c r="W153" s="13"/>
      <c r="X153" s="9">
        <f t="shared" si="45"/>
        <v>1.3980582524271843</v>
      </c>
      <c r="Y153" s="12">
        <f t="shared" si="46"/>
        <v>1.5736679442127144E-2</v>
      </c>
    </row>
    <row r="154" spans="1:25" s="21" customFormat="1" ht="24.9" customHeight="1" x14ac:dyDescent="0.3">
      <c r="A154" s="8" t="s">
        <v>63</v>
      </c>
      <c r="B154" s="32">
        <v>36</v>
      </c>
      <c r="C154" s="32">
        <v>58</v>
      </c>
      <c r="D154" s="32">
        <v>55</v>
      </c>
      <c r="E154" s="32">
        <v>55</v>
      </c>
      <c r="F154" s="32">
        <v>53</v>
      </c>
      <c r="G154" s="32">
        <v>58</v>
      </c>
      <c r="H154" s="32">
        <v>73</v>
      </c>
      <c r="I154" s="32">
        <v>54</v>
      </c>
      <c r="J154" s="32">
        <v>61</v>
      </c>
      <c r="K154" s="32">
        <v>65</v>
      </c>
      <c r="L154" s="13"/>
      <c r="M154" s="34">
        <v>6.222990492653414E-3</v>
      </c>
      <c r="N154" s="34">
        <v>9.1381755159918067E-3</v>
      </c>
      <c r="O154" s="34">
        <v>8.4252450980392152E-3</v>
      </c>
      <c r="P154" s="34">
        <v>7.8358740561333528E-3</v>
      </c>
      <c r="Q154" s="34">
        <v>7.2453861927546138E-3</v>
      </c>
      <c r="R154" s="34">
        <v>7.4732637546707902E-3</v>
      </c>
      <c r="S154" s="34">
        <v>8.1756075708365999E-3</v>
      </c>
      <c r="T154" s="34">
        <v>5.7004116964002958E-3</v>
      </c>
      <c r="U154" s="34">
        <v>6.4852221985966406E-3</v>
      </c>
      <c r="V154" s="34">
        <f t="shared" si="47"/>
        <v>6.7560544641929116E-3</v>
      </c>
      <c r="W154" s="13"/>
      <c r="X154" s="9">
        <f t="shared" si="45"/>
        <v>0.80555555555555558</v>
      </c>
      <c r="Y154" s="12">
        <f t="shared" si="46"/>
        <v>5.3306397153949758E-4</v>
      </c>
    </row>
    <row r="155" spans="1:25" s="21" customFormat="1" ht="24.9" customHeight="1" x14ac:dyDescent="0.3">
      <c r="A155" s="8" t="s">
        <v>64</v>
      </c>
      <c r="B155" s="32">
        <v>37</v>
      </c>
      <c r="C155" s="32">
        <v>37</v>
      </c>
      <c r="D155" s="32">
        <v>40</v>
      </c>
      <c r="E155" s="32">
        <v>49</v>
      </c>
      <c r="F155" s="32">
        <v>66</v>
      </c>
      <c r="G155" s="32">
        <v>83</v>
      </c>
      <c r="H155" s="32">
        <v>107</v>
      </c>
      <c r="I155" s="32">
        <v>105</v>
      </c>
      <c r="J155" s="32">
        <v>128</v>
      </c>
      <c r="K155" s="32">
        <v>127</v>
      </c>
      <c r="L155" s="13"/>
      <c r="M155" s="34">
        <v>6.3958513396715645E-3</v>
      </c>
      <c r="N155" s="34">
        <v>5.8295257602016702E-3</v>
      </c>
      <c r="O155" s="34">
        <v>6.1274509803921568E-3</v>
      </c>
      <c r="P155" s="34">
        <v>6.9810514318278958E-3</v>
      </c>
      <c r="Q155" s="34">
        <v>9.0225563909774441E-3</v>
      </c>
      <c r="R155" s="34">
        <v>1.0694498131684061E-2</v>
      </c>
      <c r="S155" s="34">
        <v>1.198342479560981E-2</v>
      </c>
      <c r="T155" s="34">
        <v>1.1084133854111685E-2</v>
      </c>
      <c r="U155" s="34">
        <v>1.3608335105251966E-2</v>
      </c>
      <c r="V155" s="34">
        <f t="shared" si="47"/>
        <v>1.3200291030038457E-2</v>
      </c>
      <c r="W155" s="13"/>
      <c r="X155" s="9">
        <f t="shared" si="45"/>
        <v>2.4324324324324325</v>
      </c>
      <c r="Y155" s="12">
        <f t="shared" si="46"/>
        <v>6.8044396903668928E-3</v>
      </c>
    </row>
    <row r="156" spans="1:25" s="21" customFormat="1" ht="24.9" customHeight="1" x14ac:dyDescent="0.3">
      <c r="A156" s="8" t="s">
        <v>65</v>
      </c>
      <c r="B156" s="32">
        <v>6</v>
      </c>
      <c r="C156" s="32">
        <v>6</v>
      </c>
      <c r="D156" s="32">
        <v>5</v>
      </c>
      <c r="E156" s="32">
        <v>22</v>
      </c>
      <c r="F156" s="32">
        <v>11</v>
      </c>
      <c r="G156" s="32">
        <v>11</v>
      </c>
      <c r="H156" s="32">
        <v>18</v>
      </c>
      <c r="I156" s="32">
        <v>9</v>
      </c>
      <c r="J156" s="32">
        <v>8</v>
      </c>
      <c r="K156" s="32">
        <v>8</v>
      </c>
      <c r="L156" s="13"/>
      <c r="M156" s="34">
        <v>1.0371650821089024E-3</v>
      </c>
      <c r="N156" s="34">
        <v>9.453285016543249E-4</v>
      </c>
      <c r="O156" s="34">
        <v>7.659313725490196E-4</v>
      </c>
      <c r="P156" s="34">
        <v>3.1343496224533409E-3</v>
      </c>
      <c r="Q156" s="34">
        <v>1.5037593984962407E-3</v>
      </c>
      <c r="R156" s="34">
        <v>1.4173431258858395E-3</v>
      </c>
      <c r="S156" s="34">
        <v>2.0159032366446413E-3</v>
      </c>
      <c r="T156" s="34">
        <v>9.5006861606671596E-4</v>
      </c>
      <c r="U156" s="34">
        <v>8.5052094407824788E-4</v>
      </c>
      <c r="V156" s="34">
        <f t="shared" si="47"/>
        <v>8.3151439559297374E-4</v>
      </c>
      <c r="W156" s="13"/>
      <c r="X156" s="9">
        <f t="shared" si="45"/>
        <v>0.33333333333333326</v>
      </c>
      <c r="Y156" s="12">
        <f t="shared" si="46"/>
        <v>-2.0565068651592867E-4</v>
      </c>
    </row>
    <row r="157" spans="1:25" s="21" customFormat="1" ht="24.9" customHeight="1" x14ac:dyDescent="0.3">
      <c r="A157" s="8" t="s">
        <v>66</v>
      </c>
      <c r="B157" s="32">
        <v>337</v>
      </c>
      <c r="C157" s="32">
        <v>386</v>
      </c>
      <c r="D157" s="32">
        <v>395</v>
      </c>
      <c r="E157" s="32">
        <v>423</v>
      </c>
      <c r="F157" s="32">
        <v>432</v>
      </c>
      <c r="G157" s="32">
        <v>419</v>
      </c>
      <c r="H157" s="32">
        <v>553</v>
      </c>
      <c r="I157" s="32">
        <v>374</v>
      </c>
      <c r="J157" s="32">
        <v>389</v>
      </c>
      <c r="K157" s="32">
        <v>420</v>
      </c>
      <c r="L157" s="13"/>
      <c r="M157" s="34">
        <v>5.825410544511668E-2</v>
      </c>
      <c r="N157" s="34">
        <v>6.0816133606428235E-2</v>
      </c>
      <c r="O157" s="34">
        <v>6.0508578431372549E-2</v>
      </c>
      <c r="P157" s="34">
        <v>6.0264995013534689E-2</v>
      </c>
      <c r="Q157" s="34">
        <v>5.9056732740943266E-2</v>
      </c>
      <c r="R157" s="34">
        <v>5.3987888158742427E-2</v>
      </c>
      <c r="S157" s="34">
        <v>6.1933027214693695E-2</v>
      </c>
      <c r="T157" s="34">
        <v>3.9480629156550193E-2</v>
      </c>
      <c r="U157" s="34">
        <v>4.1356580905804803E-2</v>
      </c>
      <c r="V157" s="34">
        <f t="shared" si="47"/>
        <v>4.365450576863112E-2</v>
      </c>
      <c r="W157" s="13"/>
      <c r="X157" s="9">
        <f t="shared" si="45"/>
        <v>0.24629080118694358</v>
      </c>
      <c r="Y157" s="12">
        <f t="shared" si="46"/>
        <v>-1.459959967648556E-2</v>
      </c>
    </row>
    <row r="158" spans="1:25" s="21" customFormat="1" ht="24.9" customHeight="1" x14ac:dyDescent="0.3">
      <c r="A158" s="8" t="s">
        <v>36</v>
      </c>
      <c r="B158" s="32">
        <v>73</v>
      </c>
      <c r="C158" s="32">
        <v>92</v>
      </c>
      <c r="D158" s="32">
        <v>65</v>
      </c>
      <c r="E158" s="32">
        <v>88</v>
      </c>
      <c r="F158" s="32">
        <v>85</v>
      </c>
      <c r="G158" s="32">
        <v>126</v>
      </c>
      <c r="H158" s="32">
        <v>120</v>
      </c>
      <c r="I158" s="32">
        <v>119</v>
      </c>
      <c r="J158" s="32">
        <v>339</v>
      </c>
      <c r="K158" s="32">
        <v>181</v>
      </c>
      <c r="L158" s="13"/>
      <c r="M158" s="34">
        <v>1.2618841832324978E-2</v>
      </c>
      <c r="N158" s="34">
        <v>1.4495037025366315E-2</v>
      </c>
      <c r="O158" s="34">
        <v>9.9571078431372542E-3</v>
      </c>
      <c r="P158" s="34">
        <v>1.2537398489813363E-2</v>
      </c>
      <c r="Q158" s="34">
        <v>1.1619958988380041E-2</v>
      </c>
      <c r="R158" s="34">
        <v>1.6235021260146889E-2</v>
      </c>
      <c r="S158" s="34">
        <v>1.3439354910964273E-2</v>
      </c>
      <c r="T158" s="34">
        <v>1.2562018367993245E-2</v>
      </c>
      <c r="U158" s="34">
        <v>3.6040825005315753E-2</v>
      </c>
      <c r="V158" s="34">
        <f t="shared" si="47"/>
        <v>1.881301320029103E-2</v>
      </c>
      <c r="W158" s="13"/>
      <c r="X158" s="9">
        <f t="shared" si="45"/>
        <v>1.4794520547945207</v>
      </c>
      <c r="Y158" s="12">
        <f t="shared" si="46"/>
        <v>6.1941713679660518E-3</v>
      </c>
    </row>
    <row r="159" spans="1:25" s="21" customFormat="1" ht="24.9" customHeight="1" x14ac:dyDescent="0.3">
      <c r="A159" s="8" t="s">
        <v>184</v>
      </c>
      <c r="B159" s="32">
        <v>2517</v>
      </c>
      <c r="C159" s="32">
        <v>2817</v>
      </c>
      <c r="D159" s="32">
        <v>2951</v>
      </c>
      <c r="E159" s="32">
        <v>3128</v>
      </c>
      <c r="F159" s="32">
        <v>3242</v>
      </c>
      <c r="G159" s="32">
        <v>3442</v>
      </c>
      <c r="H159" s="32">
        <v>3929</v>
      </c>
      <c r="I159" s="32">
        <v>4652</v>
      </c>
      <c r="J159" s="32">
        <v>4383</v>
      </c>
      <c r="K159" s="32">
        <v>4372</v>
      </c>
      <c r="L159" s="13"/>
      <c r="M159" s="34">
        <v>0.43509075194468455</v>
      </c>
      <c r="N159" s="34">
        <v>0.44383173152670552</v>
      </c>
      <c r="O159" s="34">
        <v>0.45205269607843135</v>
      </c>
      <c r="P159" s="34">
        <v>0.44564752813791136</v>
      </c>
      <c r="Q159" s="34">
        <v>0.44319890635680109</v>
      </c>
      <c r="R159" s="34">
        <v>0.44349954902718725</v>
      </c>
      <c r="S159" s="34">
        <v>0.44002687870982193</v>
      </c>
      <c r="T159" s="34">
        <v>0.49107991132692919</v>
      </c>
      <c r="U159" s="34">
        <v>0.46597916223687008</v>
      </c>
      <c r="V159" s="34">
        <f t="shared" si="47"/>
        <v>0.45442261719156013</v>
      </c>
      <c r="W159" s="13"/>
      <c r="X159" s="9">
        <f t="shared" si="45"/>
        <v>0.73698847834723868</v>
      </c>
      <c r="Y159" s="12">
        <f t="shared" si="46"/>
        <v>1.9331865246875579E-2</v>
      </c>
    </row>
    <row r="160" spans="1:25" s="21" customFormat="1" ht="24.9" customHeight="1" x14ac:dyDescent="0.3">
      <c r="A160" s="8" t="s">
        <v>185</v>
      </c>
      <c r="B160" s="32">
        <v>2192</v>
      </c>
      <c r="C160" s="32">
        <v>2366</v>
      </c>
      <c r="D160" s="32">
        <v>2348</v>
      </c>
      <c r="E160" s="32">
        <v>2509</v>
      </c>
      <c r="F160" s="32">
        <v>2791</v>
      </c>
      <c r="G160" s="32">
        <v>2901</v>
      </c>
      <c r="H160" s="32">
        <v>3263</v>
      </c>
      <c r="I160" s="32">
        <v>3254</v>
      </c>
      <c r="J160" s="32">
        <v>3274</v>
      </c>
      <c r="K160" s="32">
        <v>3413</v>
      </c>
      <c r="L160" s="13"/>
      <c r="M160" s="34">
        <v>0.37891097666378565</v>
      </c>
      <c r="N160" s="34">
        <v>0.37277453915235542</v>
      </c>
      <c r="O160" s="34">
        <v>0.35968137254901961</v>
      </c>
      <c r="P160" s="34">
        <v>0.35745832739706512</v>
      </c>
      <c r="Q160" s="34">
        <v>0.38154477101845524</v>
      </c>
      <c r="R160" s="34">
        <v>0.37379203710862002</v>
      </c>
      <c r="S160" s="34">
        <v>0.3654384589539702</v>
      </c>
      <c r="T160" s="34">
        <v>0.34350258629789931</v>
      </c>
      <c r="U160" s="34">
        <v>0.34807569636402297</v>
      </c>
      <c r="V160" s="34">
        <f t="shared" si="47"/>
        <v>0.35474482901985238</v>
      </c>
      <c r="W160" s="13"/>
      <c r="X160" s="9">
        <f t="shared" si="45"/>
        <v>0.55702554744525545</v>
      </c>
      <c r="Y160" s="12">
        <f t="shared" si="46"/>
        <v>-2.4166147643933267E-2</v>
      </c>
    </row>
    <row r="161" spans="1:27" s="21" customFormat="1" ht="24.9" customHeight="1" x14ac:dyDescent="0.3">
      <c r="A161" s="8" t="s">
        <v>67</v>
      </c>
      <c r="B161" s="32">
        <v>262</v>
      </c>
      <c r="C161" s="32">
        <v>263</v>
      </c>
      <c r="D161" s="32">
        <v>324</v>
      </c>
      <c r="E161" s="32">
        <v>336</v>
      </c>
      <c r="F161" s="32">
        <v>281</v>
      </c>
      <c r="G161" s="32">
        <v>272</v>
      </c>
      <c r="H161" s="32">
        <v>325</v>
      </c>
      <c r="I161" s="32">
        <v>304</v>
      </c>
      <c r="J161" s="32">
        <v>306</v>
      </c>
      <c r="K161" s="32">
        <v>322</v>
      </c>
      <c r="L161" s="13"/>
      <c r="M161" s="34">
        <v>4.5289541918755401E-2</v>
      </c>
      <c r="N161" s="34">
        <v>4.1436899322514577E-2</v>
      </c>
      <c r="O161" s="34">
        <v>4.9632352941176468E-2</v>
      </c>
      <c r="P161" s="34">
        <v>4.7870066961105573E-2</v>
      </c>
      <c r="Q161" s="34">
        <v>3.8414217361585783E-2</v>
      </c>
      <c r="R161" s="34">
        <v>3.5047030021904395E-2</v>
      </c>
      <c r="S161" s="34">
        <v>3.6398252883861573E-2</v>
      </c>
      <c r="T161" s="34">
        <v>3.2091206587142401E-2</v>
      </c>
      <c r="U161" s="34">
        <v>3.2532426110992982E-2</v>
      </c>
      <c r="V161" s="34">
        <f t="shared" si="47"/>
        <v>3.3468454422617193E-2</v>
      </c>
      <c r="W161" s="13"/>
      <c r="X161" s="9">
        <f t="shared" si="45"/>
        <v>0.2290076335877862</v>
      </c>
      <c r="Y161" s="12">
        <f t="shared" si="46"/>
        <v>-1.1821087496138208E-2</v>
      </c>
    </row>
    <row r="162" spans="1:27" s="21" customFormat="1" ht="24.9" customHeight="1" x14ac:dyDescent="0.3">
      <c r="A162" s="8" t="s">
        <v>186</v>
      </c>
      <c r="B162" s="32">
        <v>59</v>
      </c>
      <c r="C162" s="32">
        <v>39</v>
      </c>
      <c r="D162" s="32">
        <v>48</v>
      </c>
      <c r="E162" s="32">
        <v>35</v>
      </c>
      <c r="F162" s="32">
        <v>46</v>
      </c>
      <c r="G162" s="32">
        <v>55</v>
      </c>
      <c r="H162" s="32">
        <v>46</v>
      </c>
      <c r="I162" s="32">
        <v>64</v>
      </c>
      <c r="J162" s="32">
        <v>50</v>
      </c>
      <c r="K162" s="32">
        <v>73</v>
      </c>
      <c r="L162" s="13"/>
      <c r="M162" s="34">
        <v>1.0198789974070872E-2</v>
      </c>
      <c r="N162" s="34">
        <v>6.1446352607531117E-3</v>
      </c>
      <c r="O162" s="34">
        <v>7.3529411764705881E-3</v>
      </c>
      <c r="P162" s="34">
        <v>4.9864653084484966E-3</v>
      </c>
      <c r="Q162" s="34">
        <v>6.2884483937115515E-3</v>
      </c>
      <c r="R162" s="34">
        <v>7.0867156294291975E-3</v>
      </c>
      <c r="S162" s="34">
        <v>5.1517527158696386E-3</v>
      </c>
      <c r="T162" s="34">
        <v>6.7560434920299799E-3</v>
      </c>
      <c r="U162" s="34">
        <v>5.3157559004890498E-3</v>
      </c>
      <c r="V162" s="34">
        <f t="shared" si="47"/>
        <v>7.5875688597858851E-3</v>
      </c>
      <c r="W162" s="13"/>
      <c r="X162" s="9">
        <f t="shared" si="45"/>
        <v>0.23728813559322037</v>
      </c>
      <c r="Y162" s="12">
        <f t="shared" si="46"/>
        <v>-2.6112211142849872E-3</v>
      </c>
    </row>
    <row r="163" spans="1:27" s="21" customFormat="1" ht="24.9" customHeight="1" x14ac:dyDescent="0.3">
      <c r="A163" s="52" t="s">
        <v>4</v>
      </c>
      <c r="B163" s="33">
        <v>5785</v>
      </c>
      <c r="C163" s="33">
        <v>6347</v>
      </c>
      <c r="D163" s="33">
        <v>6528</v>
      </c>
      <c r="E163" s="33">
        <v>7019</v>
      </c>
      <c r="F163" s="33">
        <v>7315</v>
      </c>
      <c r="G163" s="33">
        <v>7761</v>
      </c>
      <c r="H163" s="33">
        <v>8929</v>
      </c>
      <c r="I163" s="33">
        <v>9473</v>
      </c>
      <c r="J163" s="33">
        <v>9406</v>
      </c>
      <c r="K163" s="33">
        <f>SUM(K151:K162)</f>
        <v>9621</v>
      </c>
      <c r="L163" s="41"/>
      <c r="M163" s="35">
        <v>1</v>
      </c>
      <c r="N163" s="35">
        <v>1</v>
      </c>
      <c r="O163" s="35">
        <v>1</v>
      </c>
      <c r="P163" s="35">
        <v>1</v>
      </c>
      <c r="Q163" s="35">
        <v>1</v>
      </c>
      <c r="R163" s="35">
        <v>1</v>
      </c>
      <c r="S163" s="35">
        <v>1</v>
      </c>
      <c r="T163" s="35">
        <v>1</v>
      </c>
      <c r="U163" s="35">
        <v>1</v>
      </c>
      <c r="V163" s="35">
        <f t="shared" si="47"/>
        <v>1</v>
      </c>
      <c r="W163" s="41"/>
      <c r="X163" s="10">
        <f t="shared" si="45"/>
        <v>0.66309420916162498</v>
      </c>
      <c r="Y163" s="14">
        <f t="shared" si="46"/>
        <v>0</v>
      </c>
    </row>
    <row r="164" spans="1:27" s="21" customFormat="1" ht="24.9" customHeight="1" x14ac:dyDescent="0.3">
      <c r="B164" s="17"/>
      <c r="C164" s="17"/>
      <c r="D164" s="17"/>
      <c r="E164" s="17"/>
      <c r="F164" s="17"/>
      <c r="G164" s="17"/>
      <c r="H164" s="17"/>
      <c r="I164" s="17"/>
      <c r="J164" s="17"/>
      <c r="K164" s="17"/>
      <c r="X164" s="30"/>
      <c r="Y164" s="30"/>
    </row>
    <row r="165" spans="1:27" s="21" customFormat="1" ht="50.1" customHeight="1" x14ac:dyDescent="0.3">
      <c r="A165" s="54" t="s">
        <v>68</v>
      </c>
      <c r="B165" s="36">
        <v>2013</v>
      </c>
      <c r="C165" s="36">
        <v>2014</v>
      </c>
      <c r="D165" s="36">
        <v>2015</v>
      </c>
      <c r="E165" s="36">
        <v>2016</v>
      </c>
      <c r="F165" s="36">
        <v>2017</v>
      </c>
      <c r="G165" s="36">
        <v>2018</v>
      </c>
      <c r="H165" s="36">
        <v>2019</v>
      </c>
      <c r="I165" s="36">
        <v>2020</v>
      </c>
      <c r="J165" s="36">
        <v>2021</v>
      </c>
      <c r="K165" s="36">
        <v>2022</v>
      </c>
      <c r="L165" s="40"/>
      <c r="M165" s="36">
        <v>2013</v>
      </c>
      <c r="N165" s="36">
        <v>2014</v>
      </c>
      <c r="O165" s="36">
        <v>2015</v>
      </c>
      <c r="P165" s="36">
        <v>2016</v>
      </c>
      <c r="Q165" s="36">
        <v>2017</v>
      </c>
      <c r="R165" s="36">
        <v>2018</v>
      </c>
      <c r="S165" s="36">
        <v>2019</v>
      </c>
      <c r="T165" s="36">
        <v>2020</v>
      </c>
      <c r="U165" s="36">
        <v>2021</v>
      </c>
      <c r="V165" s="36">
        <v>2022</v>
      </c>
      <c r="W165" s="40"/>
      <c r="X165" s="42" t="s">
        <v>241</v>
      </c>
      <c r="Y165" s="42" t="s">
        <v>242</v>
      </c>
      <c r="Z165" s="13"/>
      <c r="AA165" s="13"/>
    </row>
    <row r="166" spans="1:27" s="21" customFormat="1" ht="24.9" customHeight="1" x14ac:dyDescent="0.3">
      <c r="A166" s="8" t="s">
        <v>187</v>
      </c>
      <c r="B166" s="32">
        <v>54</v>
      </c>
      <c r="C166" s="32">
        <v>77</v>
      </c>
      <c r="D166" s="32">
        <v>70</v>
      </c>
      <c r="E166" s="32">
        <v>63</v>
      </c>
      <c r="F166" s="32">
        <v>55</v>
      </c>
      <c r="G166" s="32">
        <v>39</v>
      </c>
      <c r="H166" s="32">
        <v>101</v>
      </c>
      <c r="I166" s="32">
        <v>95</v>
      </c>
      <c r="J166" s="32">
        <v>100</v>
      </c>
      <c r="K166" s="32">
        <v>109</v>
      </c>
      <c r="L166" s="13"/>
      <c r="M166" s="34">
        <v>9.3344857389801202E-3</v>
      </c>
      <c r="N166" s="34">
        <v>1.2131715771230503E-2</v>
      </c>
      <c r="O166" s="34">
        <v>1.0723039215686275E-2</v>
      </c>
      <c r="P166" s="34">
        <v>8.9756375552072949E-3</v>
      </c>
      <c r="Q166" s="34">
        <v>7.4718108952587965E-3</v>
      </c>
      <c r="R166" s="34">
        <v>5.0251256281407036E-3</v>
      </c>
      <c r="S166" s="34">
        <v>1.1311457050061598E-2</v>
      </c>
      <c r="T166" s="34">
        <v>1.0028502058482002E-2</v>
      </c>
      <c r="U166" s="34">
        <v>1.06315118009781E-2</v>
      </c>
      <c r="V166" s="34">
        <f>K166/9621</f>
        <v>1.1329383639954267E-2</v>
      </c>
      <c r="W166" s="13"/>
      <c r="X166" s="9">
        <f t="shared" ref="X166:X174" si="48">K166/B166-1</f>
        <v>1.0185185185185186</v>
      </c>
      <c r="Y166" s="12">
        <f t="shared" ref="Y166:Y173" si="49">V166-M166</f>
        <v>1.9948979009741467E-3</v>
      </c>
      <c r="Z166" s="13"/>
      <c r="AA166" s="13"/>
    </row>
    <row r="167" spans="1:27" s="21" customFormat="1" ht="24.9" customHeight="1" x14ac:dyDescent="0.3">
      <c r="A167" s="8" t="s">
        <v>188</v>
      </c>
      <c r="B167" s="32">
        <v>17</v>
      </c>
      <c r="C167" s="32">
        <v>24</v>
      </c>
      <c r="D167" s="32">
        <v>26</v>
      </c>
      <c r="E167" s="32">
        <v>18</v>
      </c>
      <c r="F167" s="32">
        <v>19</v>
      </c>
      <c r="G167" s="32">
        <v>17</v>
      </c>
      <c r="H167" s="32">
        <v>48</v>
      </c>
      <c r="I167" s="32">
        <v>27</v>
      </c>
      <c r="J167" s="32">
        <v>36</v>
      </c>
      <c r="K167" s="32">
        <v>78</v>
      </c>
      <c r="L167" s="13"/>
      <c r="M167" s="34">
        <v>2.9386343993085566E-3</v>
      </c>
      <c r="N167" s="34">
        <v>3.7813140066172996E-3</v>
      </c>
      <c r="O167" s="34">
        <v>3.9828431372549017E-3</v>
      </c>
      <c r="P167" s="34">
        <v>2.5644678729163698E-3</v>
      </c>
      <c r="Q167" s="34">
        <v>2.5811710365439477E-3</v>
      </c>
      <c r="R167" s="34">
        <v>2.1904393763690247E-3</v>
      </c>
      <c r="S167" s="34">
        <v>5.3757419643857092E-3</v>
      </c>
      <c r="T167" s="34">
        <v>2.8502058482001479E-3</v>
      </c>
      <c r="U167" s="34">
        <v>3.8273442483521157E-3</v>
      </c>
      <c r="V167" s="34">
        <f t="shared" ref="V167:V173" si="50">K167/9621</f>
        <v>8.1072653570314936E-3</v>
      </c>
      <c r="W167" s="13"/>
      <c r="X167" s="9">
        <f t="shared" si="48"/>
        <v>3.5882352941176467</v>
      </c>
      <c r="Y167" s="12">
        <f t="shared" si="49"/>
        <v>5.168630957722937E-3</v>
      </c>
      <c r="Z167" s="13"/>
      <c r="AA167" s="13"/>
    </row>
    <row r="168" spans="1:27" s="21" customFormat="1" ht="24.9" customHeight="1" x14ac:dyDescent="0.3">
      <c r="A168" s="8" t="s">
        <v>69</v>
      </c>
      <c r="B168" s="32">
        <v>558</v>
      </c>
      <c r="C168" s="32">
        <v>618</v>
      </c>
      <c r="D168" s="32">
        <v>629</v>
      </c>
      <c r="E168" s="32">
        <v>789</v>
      </c>
      <c r="F168" s="32">
        <v>802</v>
      </c>
      <c r="G168" s="32">
        <v>1028</v>
      </c>
      <c r="H168" s="32">
        <v>1066</v>
      </c>
      <c r="I168" s="32">
        <v>1160</v>
      </c>
      <c r="J168" s="32">
        <v>1202</v>
      </c>
      <c r="K168" s="32">
        <v>1429</v>
      </c>
      <c r="L168" s="13"/>
      <c r="M168" s="34">
        <v>9.6456352636127923E-2</v>
      </c>
      <c r="N168" s="34">
        <v>9.7368835670395462E-2</v>
      </c>
      <c r="O168" s="34">
        <v>9.6354166666666671E-2</v>
      </c>
      <c r="P168" s="34">
        <v>0.11240917509616755</v>
      </c>
      <c r="Q168" s="34">
        <v>0.1089525879635919</v>
      </c>
      <c r="R168" s="34">
        <v>0.13245715758278573</v>
      </c>
      <c r="S168" s="34">
        <v>0.11938626945906597</v>
      </c>
      <c r="T168" s="34">
        <v>0.12245328829304339</v>
      </c>
      <c r="U168" s="34">
        <v>0.12779077184775675</v>
      </c>
      <c r="V168" s="34">
        <f t="shared" si="50"/>
        <v>0.14852925891279492</v>
      </c>
      <c r="W168" s="13"/>
      <c r="X168" s="9">
        <f t="shared" si="48"/>
        <v>1.5609318996415769</v>
      </c>
      <c r="Y168" s="12">
        <f t="shared" si="49"/>
        <v>5.2072906276666997E-2</v>
      </c>
      <c r="Z168" s="13"/>
      <c r="AA168" s="13"/>
    </row>
    <row r="169" spans="1:27" s="21" customFormat="1" ht="24.9" customHeight="1" x14ac:dyDescent="0.3">
      <c r="A169" s="8" t="s">
        <v>189</v>
      </c>
      <c r="B169" s="32">
        <v>59</v>
      </c>
      <c r="C169" s="32">
        <v>81</v>
      </c>
      <c r="D169" s="32">
        <v>83</v>
      </c>
      <c r="E169" s="32">
        <v>109</v>
      </c>
      <c r="F169" s="32">
        <v>79</v>
      </c>
      <c r="G169" s="32">
        <v>67</v>
      </c>
      <c r="H169" s="32">
        <v>75</v>
      </c>
      <c r="I169" s="32">
        <v>143</v>
      </c>
      <c r="J169" s="32">
        <v>77</v>
      </c>
      <c r="K169" s="32">
        <v>67</v>
      </c>
      <c r="L169" s="13"/>
      <c r="M169" s="34">
        <v>1.0198789974070872E-2</v>
      </c>
      <c r="N169" s="34">
        <v>1.2761934772333386E-2</v>
      </c>
      <c r="O169" s="34">
        <v>1.2714460784313725E-2</v>
      </c>
      <c r="P169" s="34">
        <v>1.5529277674882462E-2</v>
      </c>
      <c r="Q169" s="34">
        <v>1.0732237467735361E-2</v>
      </c>
      <c r="R169" s="34">
        <v>8.6329081303955675E-3</v>
      </c>
      <c r="S169" s="34">
        <v>8.3995968193526713E-3</v>
      </c>
      <c r="T169" s="34">
        <v>1.5095534677504487E-2</v>
      </c>
      <c r="U169" s="34">
        <v>8.1862640867531363E-3</v>
      </c>
      <c r="V169" s="34">
        <f t="shared" si="50"/>
        <v>6.963933063091155E-3</v>
      </c>
      <c r="W169" s="13"/>
      <c r="X169" s="9">
        <f t="shared" si="48"/>
        <v>0.13559322033898313</v>
      </c>
      <c r="Y169" s="12">
        <f t="shared" si="49"/>
        <v>-3.2348569109797174E-3</v>
      </c>
      <c r="Z169" s="13"/>
      <c r="AA169" s="13"/>
    </row>
    <row r="170" spans="1:27" s="21" customFormat="1" ht="24.9" customHeight="1" x14ac:dyDescent="0.3">
      <c r="A170" s="8" t="s">
        <v>70</v>
      </c>
      <c r="B170" s="32">
        <v>920</v>
      </c>
      <c r="C170" s="32">
        <v>949</v>
      </c>
      <c r="D170" s="32">
        <v>960</v>
      </c>
      <c r="E170" s="32">
        <v>1049</v>
      </c>
      <c r="F170" s="32">
        <v>1046</v>
      </c>
      <c r="G170" s="32">
        <v>1161</v>
      </c>
      <c r="H170" s="32">
        <v>1254</v>
      </c>
      <c r="I170" s="32">
        <v>1280</v>
      </c>
      <c r="J170" s="32">
        <v>1390</v>
      </c>
      <c r="K170" s="32">
        <v>1646</v>
      </c>
      <c r="L170" s="13"/>
      <c r="M170" s="34">
        <v>0.15903197925669835</v>
      </c>
      <c r="N170" s="34">
        <v>0.14951945801165906</v>
      </c>
      <c r="O170" s="34">
        <v>0.14705882352941177</v>
      </c>
      <c r="P170" s="34">
        <v>0.14945148881607068</v>
      </c>
      <c r="Q170" s="34">
        <v>0.14210025811710367</v>
      </c>
      <c r="R170" s="34">
        <v>0.14959412446849632</v>
      </c>
      <c r="S170" s="34">
        <v>0.14044125881957667</v>
      </c>
      <c r="T170" s="34">
        <v>0.13512086984059959</v>
      </c>
      <c r="U170" s="34">
        <v>0.14777801403359558</v>
      </c>
      <c r="V170" s="34">
        <f t="shared" si="50"/>
        <v>0.17108408689325433</v>
      </c>
      <c r="W170" s="13"/>
      <c r="X170" s="9">
        <f t="shared" si="48"/>
        <v>0.78913043478260869</v>
      </c>
      <c r="Y170" s="12">
        <f t="shared" si="49"/>
        <v>1.2052107636555981E-2</v>
      </c>
      <c r="Z170" s="13"/>
      <c r="AA170" s="13"/>
    </row>
    <row r="171" spans="1:27" s="21" customFormat="1" ht="24.9" customHeight="1" x14ac:dyDescent="0.3">
      <c r="A171" s="8" t="s">
        <v>71</v>
      </c>
      <c r="B171" s="32">
        <v>3171</v>
      </c>
      <c r="C171" s="32">
        <v>3504</v>
      </c>
      <c r="D171" s="32">
        <v>3633</v>
      </c>
      <c r="E171" s="32">
        <v>3993</v>
      </c>
      <c r="F171" s="32">
        <v>4277</v>
      </c>
      <c r="G171" s="32">
        <v>4257</v>
      </c>
      <c r="H171" s="32">
        <v>4837</v>
      </c>
      <c r="I171" s="32">
        <v>4668</v>
      </c>
      <c r="J171" s="32">
        <v>4505</v>
      </c>
      <c r="K171" s="32">
        <v>4856</v>
      </c>
      <c r="L171" s="13"/>
      <c r="M171" s="34">
        <v>0.54814174589455489</v>
      </c>
      <c r="N171" s="34">
        <v>0.55207184496612571</v>
      </c>
      <c r="O171" s="34">
        <v>0.55652573529411764</v>
      </c>
      <c r="P171" s="34">
        <v>0.56888445647528141</v>
      </c>
      <c r="Q171" s="34">
        <v>0.58103518543676136</v>
      </c>
      <c r="R171" s="34">
        <v>0.54851178971781989</v>
      </c>
      <c r="S171" s="34">
        <v>0.54171799753611827</v>
      </c>
      <c r="T171" s="34">
        <v>0.49276892219993668</v>
      </c>
      <c r="U171" s="34">
        <v>0.47894960663406339</v>
      </c>
      <c r="V171" s="34">
        <f t="shared" si="50"/>
        <v>0.50472923812493509</v>
      </c>
      <c r="W171" s="13"/>
      <c r="X171" s="9">
        <f t="shared" si="48"/>
        <v>0.53137811415957104</v>
      </c>
      <c r="Y171" s="12">
        <f t="shared" si="49"/>
        <v>-4.3412507769619801E-2</v>
      </c>
      <c r="Z171" s="13"/>
      <c r="AA171" s="13"/>
    </row>
    <row r="172" spans="1:27" s="21" customFormat="1" ht="24.9" customHeight="1" x14ac:dyDescent="0.3">
      <c r="A172" s="8" t="s">
        <v>72</v>
      </c>
      <c r="B172" s="32">
        <v>499</v>
      </c>
      <c r="C172" s="32">
        <v>501</v>
      </c>
      <c r="D172" s="32">
        <v>517</v>
      </c>
      <c r="E172" s="32">
        <v>516</v>
      </c>
      <c r="F172" s="32">
        <v>439</v>
      </c>
      <c r="G172" s="32">
        <v>386</v>
      </c>
      <c r="H172" s="32">
        <v>408</v>
      </c>
      <c r="I172" s="32">
        <v>424</v>
      </c>
      <c r="J172" s="32">
        <v>361</v>
      </c>
      <c r="K172" s="32">
        <v>361</v>
      </c>
      <c r="L172" s="13"/>
      <c r="M172" s="34">
        <v>8.6257562662057044E-2</v>
      </c>
      <c r="N172" s="34">
        <v>7.8934929888136121E-2</v>
      </c>
      <c r="O172" s="34">
        <v>7.9197303921568624E-2</v>
      </c>
      <c r="P172" s="34">
        <v>7.3514745690269265E-2</v>
      </c>
      <c r="Q172" s="34">
        <v>5.9638636054883849E-2</v>
      </c>
      <c r="R172" s="34">
        <v>4.9735858781084913E-2</v>
      </c>
      <c r="S172" s="34">
        <v>4.569380669727853E-2</v>
      </c>
      <c r="T172" s="34">
        <v>4.4758788134698614E-2</v>
      </c>
      <c r="U172" s="34">
        <v>3.8379757601530937E-2</v>
      </c>
      <c r="V172" s="34">
        <f t="shared" si="50"/>
        <v>3.7522087101132938E-2</v>
      </c>
      <c r="W172" s="13"/>
      <c r="X172" s="9">
        <f t="shared" si="48"/>
        <v>-0.2765531062124249</v>
      </c>
      <c r="Y172" s="12">
        <f t="shared" si="49"/>
        <v>-4.8735475560924106E-2</v>
      </c>
      <c r="Z172" s="13"/>
      <c r="AA172" s="13"/>
    </row>
    <row r="173" spans="1:27" s="21" customFormat="1" ht="24.9" customHeight="1" x14ac:dyDescent="0.3">
      <c r="A173" s="8" t="s">
        <v>13</v>
      </c>
      <c r="B173" s="32">
        <v>1006</v>
      </c>
      <c r="C173" s="32">
        <v>1125</v>
      </c>
      <c r="D173" s="32">
        <v>1117</v>
      </c>
      <c r="E173" s="32">
        <v>1074</v>
      </c>
      <c r="F173" s="32">
        <v>1240</v>
      </c>
      <c r="G173" s="32">
        <v>1490</v>
      </c>
      <c r="H173" s="32">
        <v>1884</v>
      </c>
      <c r="I173" s="32">
        <v>2469</v>
      </c>
      <c r="J173" s="32">
        <v>2561</v>
      </c>
      <c r="K173" s="32">
        <v>2101</v>
      </c>
      <c r="L173" s="13"/>
      <c r="M173" s="34">
        <v>0.17389801210025929</v>
      </c>
      <c r="N173" s="34">
        <v>0.17724909406018591</v>
      </c>
      <c r="O173" s="34">
        <v>0.17110906862745098</v>
      </c>
      <c r="P173" s="34">
        <v>0.15301324975067673</v>
      </c>
      <c r="Q173" s="34">
        <v>0.16845537291128923</v>
      </c>
      <c r="R173" s="34">
        <v>0.19198556886999099</v>
      </c>
      <c r="S173" s="34">
        <v>0.21099787210213911</v>
      </c>
      <c r="T173" s="34">
        <v>0.26063549034096906</v>
      </c>
      <c r="U173" s="34">
        <v>0.27227301722304914</v>
      </c>
      <c r="V173" s="34">
        <f t="shared" si="50"/>
        <v>0.21837646814260472</v>
      </c>
      <c r="W173" s="13"/>
      <c r="X173" s="9">
        <f t="shared" si="48"/>
        <v>1.088469184890656</v>
      </c>
      <c r="Y173" s="12">
        <f t="shared" si="49"/>
        <v>4.4478456042345432E-2</v>
      </c>
      <c r="Z173" s="13"/>
      <c r="AA173" s="13"/>
    </row>
    <row r="174" spans="1:27" s="21" customFormat="1" ht="24.9" customHeight="1" x14ac:dyDescent="0.3">
      <c r="A174" s="52" t="s">
        <v>4</v>
      </c>
      <c r="B174" s="33">
        <v>5785</v>
      </c>
      <c r="C174" s="33">
        <v>6347</v>
      </c>
      <c r="D174" s="33">
        <v>6528</v>
      </c>
      <c r="E174" s="33">
        <v>7019</v>
      </c>
      <c r="F174" s="33">
        <v>7361</v>
      </c>
      <c r="G174" s="33">
        <v>7761</v>
      </c>
      <c r="H174" s="33">
        <v>8929</v>
      </c>
      <c r="I174" s="33">
        <v>9473</v>
      </c>
      <c r="J174" s="33">
        <v>9406</v>
      </c>
      <c r="K174" s="33">
        <v>9621</v>
      </c>
      <c r="L174" s="41"/>
      <c r="M174" s="70" t="s">
        <v>240</v>
      </c>
      <c r="N174" s="70" t="s">
        <v>240</v>
      </c>
      <c r="O174" s="70" t="s">
        <v>240</v>
      </c>
      <c r="P174" s="70" t="s">
        <v>240</v>
      </c>
      <c r="Q174" s="70" t="s">
        <v>240</v>
      </c>
      <c r="R174" s="70" t="s">
        <v>240</v>
      </c>
      <c r="S174" s="70" t="s">
        <v>240</v>
      </c>
      <c r="T174" s="70" t="s">
        <v>240</v>
      </c>
      <c r="U174" s="70" t="s">
        <v>240</v>
      </c>
      <c r="V174" s="70" t="s">
        <v>240</v>
      </c>
      <c r="W174" s="41"/>
      <c r="X174" s="10">
        <f t="shared" si="48"/>
        <v>0.66309420916162498</v>
      </c>
      <c r="Y174" s="70" t="s">
        <v>240</v>
      </c>
      <c r="Z174" s="13"/>
      <c r="AA174" s="13"/>
    </row>
    <row r="175" spans="1:27" s="21" customFormat="1" ht="24.9" customHeight="1" x14ac:dyDescent="0.3">
      <c r="A175" s="13" t="s">
        <v>73</v>
      </c>
      <c r="B175" s="43"/>
      <c r="C175" s="43"/>
      <c r="D175" s="43"/>
      <c r="E175" s="43"/>
      <c r="F175" s="43"/>
      <c r="G175" s="43"/>
      <c r="H175" s="43"/>
      <c r="I175" s="43"/>
      <c r="J175" s="43"/>
      <c r="K175" s="4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53"/>
      <c r="Y175" s="53"/>
      <c r="Z175" s="13"/>
      <c r="AA175" s="13"/>
    </row>
    <row r="176" spans="1:27" s="21" customFormat="1" ht="24.9" customHeight="1" x14ac:dyDescent="0.3">
      <c r="B176" s="17"/>
      <c r="C176" s="17"/>
      <c r="D176" s="17"/>
      <c r="E176" s="17"/>
      <c r="F176" s="17"/>
      <c r="G176" s="17"/>
      <c r="H176" s="17"/>
      <c r="I176" s="17"/>
      <c r="J176" s="17"/>
      <c r="K176" s="17"/>
      <c r="X176" s="30"/>
      <c r="Y176" s="30"/>
    </row>
    <row r="177" spans="1:25" s="21" customFormat="1" ht="50.1" customHeight="1" x14ac:dyDescent="0.3">
      <c r="A177" s="36" t="s">
        <v>74</v>
      </c>
      <c r="B177" s="36">
        <v>2013</v>
      </c>
      <c r="C177" s="36">
        <v>2014</v>
      </c>
      <c r="D177" s="36">
        <v>2015</v>
      </c>
      <c r="E177" s="36">
        <v>2016</v>
      </c>
      <c r="F177" s="36">
        <v>2017</v>
      </c>
      <c r="G177" s="36">
        <v>2018</v>
      </c>
      <c r="H177" s="36">
        <v>2019</v>
      </c>
      <c r="I177" s="36">
        <v>2020</v>
      </c>
      <c r="J177" s="36">
        <v>2021</v>
      </c>
      <c r="K177" s="36">
        <v>2022</v>
      </c>
      <c r="L177" s="40"/>
      <c r="M177" s="36">
        <v>2013</v>
      </c>
      <c r="N177" s="36">
        <v>2014</v>
      </c>
      <c r="O177" s="36">
        <v>2015</v>
      </c>
      <c r="P177" s="36">
        <v>2016</v>
      </c>
      <c r="Q177" s="36">
        <v>2017</v>
      </c>
      <c r="R177" s="36">
        <v>2018</v>
      </c>
      <c r="S177" s="36">
        <v>2019</v>
      </c>
      <c r="T177" s="36">
        <v>2020</v>
      </c>
      <c r="U177" s="36">
        <v>2021</v>
      </c>
      <c r="V177" s="36">
        <v>2022</v>
      </c>
      <c r="W177" s="40"/>
      <c r="X177" s="42" t="s">
        <v>241</v>
      </c>
      <c r="Y177" s="42" t="s">
        <v>242</v>
      </c>
    </row>
    <row r="178" spans="1:25" s="21" customFormat="1" ht="24.9" customHeight="1" x14ac:dyDescent="0.3">
      <c r="A178" s="8" t="s">
        <v>11</v>
      </c>
      <c r="B178" s="32">
        <v>2950</v>
      </c>
      <c r="C178" s="32">
        <v>3246</v>
      </c>
      <c r="D178" s="32">
        <v>3446</v>
      </c>
      <c r="E178" s="32">
        <v>3654</v>
      </c>
      <c r="F178" s="32">
        <v>3641</v>
      </c>
      <c r="G178" s="32">
        <v>3815</v>
      </c>
      <c r="H178" s="32">
        <v>4203</v>
      </c>
      <c r="I178" s="32">
        <v>4057</v>
      </c>
      <c r="J178" s="32">
        <v>4530</v>
      </c>
      <c r="K178" s="32">
        <v>5144</v>
      </c>
      <c r="L178" s="13"/>
      <c r="M178" s="34">
        <v>0.5099394987035436</v>
      </c>
      <c r="N178" s="34">
        <v>0.51142271939498973</v>
      </c>
      <c r="O178" s="34">
        <v>0.52787990196078427</v>
      </c>
      <c r="P178" s="34">
        <v>0.52058697820202304</v>
      </c>
      <c r="Q178" s="34">
        <v>0.49463388126613234</v>
      </c>
      <c r="R178" s="34">
        <v>0.49156036593222524</v>
      </c>
      <c r="S178" s="34">
        <v>0.47071340575652371</v>
      </c>
      <c r="T178" s="34">
        <v>0.42826981948696297</v>
      </c>
      <c r="U178" s="34">
        <v>0.48160748458430791</v>
      </c>
      <c r="V178" s="34">
        <f>K178/K$181</f>
        <v>0.53466375636628205</v>
      </c>
      <c r="W178" s="13"/>
      <c r="X178" s="9">
        <f t="shared" ref="X178:X181" si="51">K178/B178-1</f>
        <v>0.74372881355932208</v>
      </c>
      <c r="Y178" s="12">
        <f t="shared" ref="Y178:Y181" si="52">V178-M178</f>
        <v>2.4724257662738447E-2</v>
      </c>
    </row>
    <row r="179" spans="1:25" s="21" customFormat="1" ht="24.9" customHeight="1" x14ac:dyDescent="0.3">
      <c r="A179" s="8" t="s">
        <v>12</v>
      </c>
      <c r="B179" s="32">
        <v>2141</v>
      </c>
      <c r="C179" s="32">
        <v>2184</v>
      </c>
      <c r="D179" s="32">
        <v>2225</v>
      </c>
      <c r="E179" s="32">
        <v>2440</v>
      </c>
      <c r="F179" s="32">
        <v>2628</v>
      </c>
      <c r="G179" s="32">
        <v>2742</v>
      </c>
      <c r="H179" s="32">
        <v>3211</v>
      </c>
      <c r="I179" s="32">
        <v>3057</v>
      </c>
      <c r="J179" s="32">
        <v>2729</v>
      </c>
      <c r="K179" s="32">
        <v>3017</v>
      </c>
      <c r="L179" s="13"/>
      <c r="M179" s="34">
        <v>0.37009507346585996</v>
      </c>
      <c r="N179" s="34">
        <v>0.34409957460217427</v>
      </c>
      <c r="O179" s="34">
        <v>0.34083946078431371</v>
      </c>
      <c r="P179" s="34">
        <v>0.34762786721755234</v>
      </c>
      <c r="Q179" s="34">
        <v>0.35701670968618393</v>
      </c>
      <c r="R179" s="34">
        <v>0.3533049864708156</v>
      </c>
      <c r="S179" s="34">
        <v>0.35961473849255238</v>
      </c>
      <c r="T179" s="34">
        <v>0.32270663992399451</v>
      </c>
      <c r="U179" s="34">
        <v>0.29013395704869233</v>
      </c>
      <c r="V179" s="34">
        <f t="shared" ref="V179:V181" si="53">K179/K$181</f>
        <v>0.31358486643800021</v>
      </c>
      <c r="W179" s="13"/>
      <c r="X179" s="9">
        <f t="shared" si="51"/>
        <v>0.40915460065389997</v>
      </c>
      <c r="Y179" s="12">
        <f t="shared" si="52"/>
        <v>-5.6510207027859749E-2</v>
      </c>
    </row>
    <row r="180" spans="1:25" s="21" customFormat="1" ht="24.9" customHeight="1" x14ac:dyDescent="0.3">
      <c r="A180" s="8" t="s">
        <v>13</v>
      </c>
      <c r="B180" s="32">
        <v>694</v>
      </c>
      <c r="C180" s="32">
        <v>917</v>
      </c>
      <c r="D180" s="32">
        <v>857</v>
      </c>
      <c r="E180" s="32">
        <v>925</v>
      </c>
      <c r="F180" s="32">
        <v>1092</v>
      </c>
      <c r="G180" s="32">
        <v>1204</v>
      </c>
      <c r="H180" s="32">
        <v>1515</v>
      </c>
      <c r="I180" s="32">
        <v>2359</v>
      </c>
      <c r="J180" s="32">
        <v>2147</v>
      </c>
      <c r="K180" s="32">
        <v>1460</v>
      </c>
      <c r="L180" s="13"/>
      <c r="M180" s="34">
        <v>0.11996542783059637</v>
      </c>
      <c r="N180" s="34">
        <v>0.14447770600283599</v>
      </c>
      <c r="O180" s="34">
        <v>0.13128063725490197</v>
      </c>
      <c r="P180" s="34">
        <v>0.13178515458042456</v>
      </c>
      <c r="Q180" s="34">
        <v>0.14834940904768373</v>
      </c>
      <c r="R180" s="34">
        <v>0.15513464759695916</v>
      </c>
      <c r="S180" s="34">
        <v>0.16967185575092394</v>
      </c>
      <c r="T180" s="34">
        <v>0.24902354058904255</v>
      </c>
      <c r="U180" s="34">
        <v>0.22825855836699979</v>
      </c>
      <c r="V180" s="34">
        <f t="shared" si="53"/>
        <v>0.15175137719571771</v>
      </c>
      <c r="W180" s="13"/>
      <c r="X180" s="9">
        <f t="shared" si="51"/>
        <v>1.1037463976945245</v>
      </c>
      <c r="Y180" s="12">
        <f t="shared" si="52"/>
        <v>3.1785949365121344E-2</v>
      </c>
    </row>
    <row r="181" spans="1:25" s="21" customFormat="1" ht="24.9" customHeight="1" x14ac:dyDescent="0.3">
      <c r="A181" s="52" t="s">
        <v>4</v>
      </c>
      <c r="B181" s="33">
        <v>5785</v>
      </c>
      <c r="C181" s="33">
        <v>6347</v>
      </c>
      <c r="D181" s="33">
        <v>6528</v>
      </c>
      <c r="E181" s="33">
        <v>7019</v>
      </c>
      <c r="F181" s="33">
        <v>7361</v>
      </c>
      <c r="G181" s="33">
        <v>7761</v>
      </c>
      <c r="H181" s="33">
        <v>8929</v>
      </c>
      <c r="I181" s="33">
        <v>9473</v>
      </c>
      <c r="J181" s="33">
        <v>9406</v>
      </c>
      <c r="K181" s="33">
        <f>SUM(K178:K180)</f>
        <v>9621</v>
      </c>
      <c r="L181" s="41"/>
      <c r="M181" s="35">
        <v>1</v>
      </c>
      <c r="N181" s="35">
        <v>1</v>
      </c>
      <c r="O181" s="35">
        <v>1</v>
      </c>
      <c r="P181" s="35">
        <v>1</v>
      </c>
      <c r="Q181" s="35">
        <v>1</v>
      </c>
      <c r="R181" s="35">
        <v>1</v>
      </c>
      <c r="S181" s="35">
        <v>1</v>
      </c>
      <c r="T181" s="35">
        <v>1</v>
      </c>
      <c r="U181" s="35">
        <v>1</v>
      </c>
      <c r="V181" s="35">
        <f t="shared" si="53"/>
        <v>1</v>
      </c>
      <c r="W181" s="41"/>
      <c r="X181" s="10">
        <f t="shared" si="51"/>
        <v>0.66309420916162498</v>
      </c>
      <c r="Y181" s="14">
        <f t="shared" si="52"/>
        <v>0</v>
      </c>
    </row>
    <row r="182" spans="1:25" s="21" customFormat="1" ht="24.9" customHeight="1" x14ac:dyDescent="0.3">
      <c r="B182" s="17"/>
      <c r="C182" s="17"/>
      <c r="D182" s="17"/>
      <c r="E182" s="17"/>
      <c r="F182" s="17"/>
      <c r="G182" s="17"/>
      <c r="H182" s="17"/>
      <c r="I182" s="17"/>
      <c r="J182" s="17"/>
      <c r="K182" s="17"/>
      <c r="X182" s="30"/>
      <c r="Y182" s="30"/>
    </row>
    <row r="183" spans="1:25" s="21" customFormat="1" ht="50.1" customHeight="1" x14ac:dyDescent="0.3">
      <c r="A183" s="36" t="s">
        <v>75</v>
      </c>
      <c r="B183" s="36">
        <v>2013</v>
      </c>
      <c r="C183" s="36">
        <v>2014</v>
      </c>
      <c r="D183" s="36">
        <v>2015</v>
      </c>
      <c r="E183" s="36">
        <v>2016</v>
      </c>
      <c r="F183" s="36">
        <v>2017</v>
      </c>
      <c r="G183" s="36">
        <v>2018</v>
      </c>
      <c r="H183" s="36">
        <v>2019</v>
      </c>
      <c r="I183" s="36">
        <v>2020</v>
      </c>
      <c r="J183" s="36">
        <v>2021</v>
      </c>
      <c r="K183" s="36">
        <v>2022</v>
      </c>
      <c r="L183" s="40"/>
      <c r="M183" s="36">
        <v>2013</v>
      </c>
      <c r="N183" s="36">
        <v>2014</v>
      </c>
      <c r="O183" s="36">
        <v>2015</v>
      </c>
      <c r="P183" s="36">
        <v>2016</v>
      </c>
      <c r="Q183" s="36">
        <v>2017</v>
      </c>
      <c r="R183" s="36">
        <v>2018</v>
      </c>
      <c r="S183" s="36">
        <v>2019</v>
      </c>
      <c r="T183" s="36">
        <v>2020</v>
      </c>
      <c r="U183" s="36">
        <v>2021</v>
      </c>
      <c r="V183" s="36">
        <v>2022</v>
      </c>
      <c r="W183" s="40"/>
      <c r="X183" s="42" t="s">
        <v>241</v>
      </c>
      <c r="Y183" s="42" t="s">
        <v>242</v>
      </c>
    </row>
    <row r="184" spans="1:25" s="21" customFormat="1" ht="24.9" customHeight="1" x14ac:dyDescent="0.3">
      <c r="A184" s="8" t="s">
        <v>76</v>
      </c>
      <c r="B184" s="32">
        <v>18</v>
      </c>
      <c r="C184" s="32">
        <v>7</v>
      </c>
      <c r="D184" s="32">
        <v>10</v>
      </c>
      <c r="E184" s="32">
        <v>10</v>
      </c>
      <c r="F184" s="32">
        <v>6</v>
      </c>
      <c r="G184" s="32">
        <v>11</v>
      </c>
      <c r="H184" s="32">
        <v>13</v>
      </c>
      <c r="I184" s="32">
        <v>8</v>
      </c>
      <c r="J184" s="32">
        <v>12</v>
      </c>
      <c r="K184" s="32">
        <v>10</v>
      </c>
      <c r="L184" s="13"/>
      <c r="M184" s="34">
        <v>8.4072863148061654E-3</v>
      </c>
      <c r="N184" s="34">
        <v>3.205128205128205E-3</v>
      </c>
      <c r="O184" s="34">
        <v>4.4943820224719105E-3</v>
      </c>
      <c r="P184" s="34">
        <v>4.0983606557377051E-3</v>
      </c>
      <c r="Q184" s="34">
        <v>2.2831050228310501E-3</v>
      </c>
      <c r="R184" s="34">
        <v>4.0116703136396795E-3</v>
      </c>
      <c r="S184" s="34">
        <v>4.048582995951417E-3</v>
      </c>
      <c r="T184" s="34">
        <v>2.6169447170428526E-3</v>
      </c>
      <c r="U184" s="34">
        <v>4.3972150971051671E-3</v>
      </c>
      <c r="V184" s="34">
        <f>K184/K$194</f>
        <v>3.3145508783559829E-3</v>
      </c>
      <c r="W184" s="13"/>
      <c r="X184" s="9">
        <f t="shared" ref="X184:X194" si="54">K184/B184-1</f>
        <v>-0.44444444444444442</v>
      </c>
      <c r="Y184" s="12">
        <f t="shared" ref="Y184:Y194" si="55">V184-M184</f>
        <v>-5.0927354364501826E-3</v>
      </c>
    </row>
    <row r="185" spans="1:25" s="21" customFormat="1" ht="24.9" customHeight="1" x14ac:dyDescent="0.3">
      <c r="A185" s="8" t="s">
        <v>190</v>
      </c>
      <c r="B185" s="32">
        <v>223</v>
      </c>
      <c r="C185" s="32">
        <v>231</v>
      </c>
      <c r="D185" s="32">
        <v>272</v>
      </c>
      <c r="E185" s="32">
        <v>277</v>
      </c>
      <c r="F185" s="32">
        <v>286</v>
      </c>
      <c r="G185" s="32">
        <v>353</v>
      </c>
      <c r="H185" s="32">
        <v>360</v>
      </c>
      <c r="I185" s="32">
        <v>353</v>
      </c>
      <c r="J185" s="32">
        <v>374</v>
      </c>
      <c r="K185" s="32">
        <v>438</v>
      </c>
      <c r="L185" s="13"/>
      <c r="M185" s="34">
        <v>0.10415693601120972</v>
      </c>
      <c r="N185" s="34">
        <v>0.10576923076923077</v>
      </c>
      <c r="O185" s="34">
        <v>0.12224719101123596</v>
      </c>
      <c r="P185" s="34">
        <v>0.11352459016393443</v>
      </c>
      <c r="Q185" s="34">
        <v>0.10882800608828005</v>
      </c>
      <c r="R185" s="34">
        <v>0.12873814733770969</v>
      </c>
      <c r="S185" s="34">
        <v>0.11211460604173155</v>
      </c>
      <c r="T185" s="34">
        <v>0.11547268563951586</v>
      </c>
      <c r="U185" s="34">
        <v>0.13704653719311102</v>
      </c>
      <c r="V185" s="34">
        <f t="shared" ref="V185:V194" si="56">K185/K$194</f>
        <v>0.14517732847199205</v>
      </c>
      <c r="W185" s="13"/>
      <c r="X185" s="9">
        <f t="shared" si="54"/>
        <v>0.96412556053811649</v>
      </c>
      <c r="Y185" s="12">
        <f t="shared" si="55"/>
        <v>4.1020392460782332E-2</v>
      </c>
    </row>
    <row r="186" spans="1:25" s="21" customFormat="1" ht="24.9" customHeight="1" x14ac:dyDescent="0.3">
      <c r="A186" s="8" t="s">
        <v>191</v>
      </c>
      <c r="B186" s="32">
        <v>262</v>
      </c>
      <c r="C186" s="32">
        <v>265</v>
      </c>
      <c r="D186" s="32">
        <v>301</v>
      </c>
      <c r="E186" s="32">
        <v>366</v>
      </c>
      <c r="F186" s="32">
        <v>342</v>
      </c>
      <c r="G186" s="32">
        <v>425</v>
      </c>
      <c r="H186" s="32">
        <v>432</v>
      </c>
      <c r="I186" s="32">
        <v>448</v>
      </c>
      <c r="J186" s="32">
        <v>416</v>
      </c>
      <c r="K186" s="32">
        <v>522</v>
      </c>
      <c r="L186" s="13"/>
      <c r="M186" s="34">
        <v>0.12237272302662307</v>
      </c>
      <c r="N186" s="34">
        <v>0.12133699633699634</v>
      </c>
      <c r="O186" s="34">
        <v>0.13528089887640449</v>
      </c>
      <c r="P186" s="34">
        <v>0.15</v>
      </c>
      <c r="Q186" s="34">
        <v>0.13013698630136986</v>
      </c>
      <c r="R186" s="34">
        <v>0.15499635302698761</v>
      </c>
      <c r="S186" s="34">
        <v>0.13453752725007787</v>
      </c>
      <c r="T186" s="34">
        <v>0.14654890415439975</v>
      </c>
      <c r="U186" s="34">
        <v>0.15243679003297911</v>
      </c>
      <c r="V186" s="34">
        <f t="shared" si="56"/>
        <v>0.1730195558501823</v>
      </c>
      <c r="W186" s="13"/>
      <c r="X186" s="9">
        <f t="shared" si="54"/>
        <v>0.99236641221374056</v>
      </c>
      <c r="Y186" s="12">
        <f t="shared" si="55"/>
        <v>5.0646832823559237E-2</v>
      </c>
    </row>
    <row r="187" spans="1:25" s="21" customFormat="1" ht="24.9" customHeight="1" x14ac:dyDescent="0.3">
      <c r="A187" s="8" t="s">
        <v>72</v>
      </c>
      <c r="B187" s="32">
        <v>39</v>
      </c>
      <c r="C187" s="32">
        <v>24</v>
      </c>
      <c r="D187" s="32">
        <v>31</v>
      </c>
      <c r="E187" s="32">
        <v>32</v>
      </c>
      <c r="F187" s="32">
        <v>37</v>
      </c>
      <c r="G187" s="32">
        <v>38</v>
      </c>
      <c r="H187" s="32">
        <v>43</v>
      </c>
      <c r="I187" s="32">
        <v>33</v>
      </c>
      <c r="J187" s="32">
        <v>27</v>
      </c>
      <c r="K187" s="32">
        <v>18</v>
      </c>
      <c r="L187" s="13"/>
      <c r="M187" s="34">
        <v>1.8215787015413359E-2</v>
      </c>
      <c r="N187" s="34">
        <v>1.098901098901099E-2</v>
      </c>
      <c r="O187" s="34">
        <v>1.3932584269662922E-2</v>
      </c>
      <c r="P187" s="34">
        <v>1.3114754098360656E-2</v>
      </c>
      <c r="Q187" s="34">
        <v>1.4079147640791476E-2</v>
      </c>
      <c r="R187" s="34">
        <v>1.3858497447118891E-2</v>
      </c>
      <c r="S187" s="34">
        <v>1.3391466832762379E-2</v>
      </c>
      <c r="T187" s="34">
        <v>1.0794896957801767E-2</v>
      </c>
      <c r="U187" s="34">
        <v>9.8937339684866243E-3</v>
      </c>
      <c r="V187" s="34">
        <f t="shared" si="56"/>
        <v>5.9661915810407693E-3</v>
      </c>
      <c r="W187" s="13"/>
      <c r="X187" s="9">
        <f t="shared" si="54"/>
        <v>-0.53846153846153844</v>
      </c>
      <c r="Y187" s="12">
        <f t="shared" si="55"/>
        <v>-1.2249595434372589E-2</v>
      </c>
    </row>
    <row r="188" spans="1:25" s="21" customFormat="1" ht="24.9" customHeight="1" x14ac:dyDescent="0.3">
      <c r="A188" s="8" t="s">
        <v>194</v>
      </c>
      <c r="B188" s="32">
        <v>847</v>
      </c>
      <c r="C188" s="32">
        <v>846</v>
      </c>
      <c r="D188" s="32">
        <v>888</v>
      </c>
      <c r="E188" s="32">
        <v>905</v>
      </c>
      <c r="F188" s="32">
        <v>1011</v>
      </c>
      <c r="G188" s="32">
        <v>1029</v>
      </c>
      <c r="H188" s="32">
        <v>1313</v>
      </c>
      <c r="I188" s="32">
        <v>1025</v>
      </c>
      <c r="J188" s="32">
        <v>905</v>
      </c>
      <c r="K188" s="32">
        <v>982</v>
      </c>
      <c r="L188" s="13"/>
      <c r="M188" s="34">
        <v>0.39560952825782347</v>
      </c>
      <c r="N188" s="34">
        <v>0.38736263736263737</v>
      </c>
      <c r="O188" s="34">
        <v>0.39910112359550559</v>
      </c>
      <c r="P188" s="34">
        <v>0.37090163934426229</v>
      </c>
      <c r="Q188" s="34">
        <v>0.38470319634703198</v>
      </c>
      <c r="R188" s="34">
        <v>0.37527352297592997</v>
      </c>
      <c r="S188" s="34">
        <v>0.40890688259109309</v>
      </c>
      <c r="T188" s="34">
        <v>0.33529604187111545</v>
      </c>
      <c r="U188" s="34">
        <v>0.33162330524001465</v>
      </c>
      <c r="V188" s="34">
        <f t="shared" si="56"/>
        <v>0.32548889625455751</v>
      </c>
      <c r="W188" s="13"/>
      <c r="X188" s="9">
        <f t="shared" si="54"/>
        <v>0.15938606847697767</v>
      </c>
      <c r="Y188" s="12">
        <f t="shared" si="55"/>
        <v>-7.0120632003265959E-2</v>
      </c>
    </row>
    <row r="189" spans="1:25" s="21" customFormat="1" ht="24.9" customHeight="1" x14ac:dyDescent="0.3">
      <c r="A189" s="8" t="s">
        <v>195</v>
      </c>
      <c r="B189" s="32">
        <v>387</v>
      </c>
      <c r="C189" s="32">
        <v>376</v>
      </c>
      <c r="D189" s="32">
        <v>350</v>
      </c>
      <c r="E189" s="32">
        <v>360</v>
      </c>
      <c r="F189" s="32">
        <v>394</v>
      </c>
      <c r="G189" s="32">
        <v>389</v>
      </c>
      <c r="H189" s="32">
        <v>416</v>
      </c>
      <c r="I189" s="32">
        <v>458</v>
      </c>
      <c r="J189" s="32">
        <v>358</v>
      </c>
      <c r="K189" s="32">
        <v>379</v>
      </c>
      <c r="L189" s="13"/>
      <c r="M189" s="34">
        <v>0.18075665576833255</v>
      </c>
      <c r="N189" s="34">
        <v>0.17216117216117216</v>
      </c>
      <c r="O189" s="34">
        <v>0.15730337078651685</v>
      </c>
      <c r="P189" s="34">
        <v>0.14754098360655737</v>
      </c>
      <c r="Q189" s="34">
        <v>0.14992389649923896</v>
      </c>
      <c r="R189" s="34">
        <v>0.14186725018234866</v>
      </c>
      <c r="S189" s="34">
        <v>0.12955465587044535</v>
      </c>
      <c r="T189" s="34">
        <v>0.14982008505070329</v>
      </c>
      <c r="U189" s="34">
        <v>0.13118358373030414</v>
      </c>
      <c r="V189" s="34">
        <f t="shared" si="56"/>
        <v>0.12562147828969175</v>
      </c>
      <c r="W189" s="13"/>
      <c r="X189" s="9">
        <f t="shared" si="54"/>
        <v>-2.067183462532296E-2</v>
      </c>
      <c r="Y189" s="12">
        <f t="shared" si="55"/>
        <v>-5.5135177478640801E-2</v>
      </c>
    </row>
    <row r="190" spans="1:25" s="21" customFormat="1" ht="24.9" customHeight="1" x14ac:dyDescent="0.3">
      <c r="A190" s="8" t="s">
        <v>196</v>
      </c>
      <c r="B190" s="32">
        <v>783</v>
      </c>
      <c r="C190" s="32">
        <v>857</v>
      </c>
      <c r="D190" s="32">
        <v>885</v>
      </c>
      <c r="E190" s="32">
        <v>930</v>
      </c>
      <c r="F190" s="32">
        <v>993</v>
      </c>
      <c r="G190" s="32">
        <v>1079</v>
      </c>
      <c r="H190" s="32">
        <v>1240</v>
      </c>
      <c r="I190" s="32">
        <v>1287</v>
      </c>
      <c r="J190" s="32">
        <v>1192</v>
      </c>
      <c r="K190" s="32">
        <v>1335</v>
      </c>
      <c r="L190" s="13"/>
      <c r="M190" s="34">
        <v>0.36571695469406817</v>
      </c>
      <c r="N190" s="34">
        <v>0.39239926739926739</v>
      </c>
      <c r="O190" s="34">
        <v>0.39775280898876403</v>
      </c>
      <c r="P190" s="34">
        <v>0.38114754098360654</v>
      </c>
      <c r="Q190" s="34">
        <v>0.37785388127853881</v>
      </c>
      <c r="R190" s="34">
        <v>0.39350838803792854</v>
      </c>
      <c r="S190" s="34">
        <v>0.38617253192151979</v>
      </c>
      <c r="T190" s="34">
        <v>0.42100098135426889</v>
      </c>
      <c r="U190" s="34">
        <v>0.43679003297911323</v>
      </c>
      <c r="V190" s="34">
        <f t="shared" si="56"/>
        <v>0.4424925422605237</v>
      </c>
      <c r="W190" s="13"/>
      <c r="X190" s="9">
        <f t="shared" si="54"/>
        <v>0.70498084291187735</v>
      </c>
      <c r="Y190" s="12">
        <f t="shared" si="55"/>
        <v>7.6775587566455528E-2</v>
      </c>
    </row>
    <row r="191" spans="1:25" s="21" customFormat="1" ht="24.9" customHeight="1" x14ac:dyDescent="0.3">
      <c r="A191" s="8" t="s">
        <v>197</v>
      </c>
      <c r="B191" s="32">
        <v>890</v>
      </c>
      <c r="C191" s="32">
        <v>848</v>
      </c>
      <c r="D191" s="32">
        <v>842</v>
      </c>
      <c r="E191" s="32">
        <v>989</v>
      </c>
      <c r="F191" s="32">
        <v>1094</v>
      </c>
      <c r="G191" s="32">
        <v>1058</v>
      </c>
      <c r="H191" s="32">
        <v>1310</v>
      </c>
      <c r="I191" s="32">
        <v>1141</v>
      </c>
      <c r="J191" s="32">
        <v>939</v>
      </c>
      <c r="K191" s="32">
        <v>994</v>
      </c>
      <c r="L191" s="13"/>
      <c r="M191" s="34">
        <v>0.41569360112097153</v>
      </c>
      <c r="N191" s="34">
        <v>0.38827838827838829</v>
      </c>
      <c r="O191" s="34">
        <v>0.37842696629213485</v>
      </c>
      <c r="P191" s="34">
        <v>0.40532786885245903</v>
      </c>
      <c r="Q191" s="34">
        <v>0.4162861491628615</v>
      </c>
      <c r="R191" s="34">
        <v>0.38584974471188915</v>
      </c>
      <c r="S191" s="34">
        <v>0.407972594207412</v>
      </c>
      <c r="T191" s="34">
        <v>0.37324174026823681</v>
      </c>
      <c r="U191" s="34">
        <v>0.34408208134847929</v>
      </c>
      <c r="V191" s="34">
        <f t="shared" si="56"/>
        <v>0.3294663573085847</v>
      </c>
      <c r="W191" s="13"/>
      <c r="X191" s="9">
        <f t="shared" si="54"/>
        <v>0.11685393258426968</v>
      </c>
      <c r="Y191" s="12">
        <f t="shared" si="55"/>
        <v>-8.6227243812386833E-2</v>
      </c>
    </row>
    <row r="192" spans="1:25" s="21" customFormat="1" ht="24.9" customHeight="1" x14ac:dyDescent="0.3">
      <c r="A192" s="8" t="s">
        <v>192</v>
      </c>
      <c r="B192" s="32">
        <v>89</v>
      </c>
      <c r="C192" s="32">
        <v>118</v>
      </c>
      <c r="D192" s="32">
        <v>100</v>
      </c>
      <c r="E192" s="32">
        <v>106</v>
      </c>
      <c r="F192" s="32">
        <v>116</v>
      </c>
      <c r="G192" s="32">
        <v>100</v>
      </c>
      <c r="H192" s="32">
        <v>109</v>
      </c>
      <c r="I192" s="32">
        <v>76</v>
      </c>
      <c r="J192" s="32">
        <v>96</v>
      </c>
      <c r="K192" s="32">
        <v>95</v>
      </c>
      <c r="L192" s="13"/>
      <c r="M192" s="34">
        <v>4.1569360112097151E-2</v>
      </c>
      <c r="N192" s="34">
        <v>5.4029304029304032E-2</v>
      </c>
      <c r="O192" s="34">
        <v>4.49438202247191E-2</v>
      </c>
      <c r="P192" s="34">
        <v>4.3442622950819673E-2</v>
      </c>
      <c r="Q192" s="34">
        <v>4.4140030441400302E-2</v>
      </c>
      <c r="R192" s="34">
        <v>3.6469730123997082E-2</v>
      </c>
      <c r="S192" s="34">
        <v>3.3945811273746497E-2</v>
      </c>
      <c r="T192" s="34">
        <v>2.4860974811907098E-2</v>
      </c>
      <c r="U192" s="34">
        <v>3.5177720776841337E-2</v>
      </c>
      <c r="V192" s="34">
        <f t="shared" si="56"/>
        <v>3.1488233344381833E-2</v>
      </c>
      <c r="W192" s="13"/>
      <c r="X192" s="9">
        <f t="shared" si="54"/>
        <v>6.7415730337078594E-2</v>
      </c>
      <c r="Y192" s="12">
        <f t="shared" si="55"/>
        <v>-1.0081126767715318E-2</v>
      </c>
    </row>
    <row r="193" spans="1:25" s="21" customFormat="1" ht="24.9" customHeight="1" x14ac:dyDescent="0.3">
      <c r="A193" s="8" t="s">
        <v>193</v>
      </c>
      <c r="B193" s="32">
        <v>19</v>
      </c>
      <c r="C193" s="32">
        <v>21</v>
      </c>
      <c r="D193" s="32">
        <v>29</v>
      </c>
      <c r="E193" s="32">
        <v>30</v>
      </c>
      <c r="F193" s="32">
        <v>26</v>
      </c>
      <c r="G193" s="32">
        <v>24</v>
      </c>
      <c r="H193" s="32">
        <v>35</v>
      </c>
      <c r="I193" s="32">
        <v>39</v>
      </c>
      <c r="J193" s="32">
        <v>30</v>
      </c>
      <c r="K193" s="32">
        <v>37</v>
      </c>
      <c r="L193" s="13"/>
      <c r="M193" s="34">
        <v>8.874357776739842E-3</v>
      </c>
      <c r="N193" s="34">
        <v>9.6153846153846159E-3</v>
      </c>
      <c r="O193" s="34">
        <v>1.303370786516854E-2</v>
      </c>
      <c r="P193" s="34">
        <v>1.2295081967213115E-2</v>
      </c>
      <c r="Q193" s="34">
        <v>9.8934550989345504E-3</v>
      </c>
      <c r="R193" s="34">
        <v>8.7527352297592995E-3</v>
      </c>
      <c r="S193" s="34">
        <v>1.0900031142946123E-2</v>
      </c>
      <c r="T193" s="34">
        <v>1.2757605495583905E-2</v>
      </c>
      <c r="U193" s="34">
        <v>1.0993037742762916E-2</v>
      </c>
      <c r="V193" s="34">
        <f t="shared" si="56"/>
        <v>1.2263838249917136E-2</v>
      </c>
      <c r="W193" s="13"/>
      <c r="X193" s="9">
        <f t="shared" si="54"/>
        <v>0.94736842105263164</v>
      </c>
      <c r="Y193" s="12">
        <f t="shared" si="55"/>
        <v>3.3894804731772945E-3</v>
      </c>
    </row>
    <row r="194" spans="1:25" s="21" customFormat="1" ht="24.9" customHeight="1" x14ac:dyDescent="0.3">
      <c r="A194" s="52" t="s">
        <v>4</v>
      </c>
      <c r="B194" s="33">
        <v>2141</v>
      </c>
      <c r="C194" s="33">
        <v>2184</v>
      </c>
      <c r="D194" s="33">
        <v>2225</v>
      </c>
      <c r="E194" s="33">
        <v>2440</v>
      </c>
      <c r="F194" s="33">
        <v>2628</v>
      </c>
      <c r="G194" s="33">
        <v>2742</v>
      </c>
      <c r="H194" s="33">
        <v>3211</v>
      </c>
      <c r="I194" s="33">
        <v>3057</v>
      </c>
      <c r="J194" s="33">
        <v>2729</v>
      </c>
      <c r="K194" s="33">
        <v>3017</v>
      </c>
      <c r="L194" s="41"/>
      <c r="M194" s="35">
        <v>1</v>
      </c>
      <c r="N194" s="35">
        <v>1</v>
      </c>
      <c r="O194" s="35">
        <v>1</v>
      </c>
      <c r="P194" s="35">
        <v>1</v>
      </c>
      <c r="Q194" s="35">
        <v>1</v>
      </c>
      <c r="R194" s="35">
        <v>1</v>
      </c>
      <c r="S194" s="35">
        <v>1</v>
      </c>
      <c r="T194" s="35">
        <v>1</v>
      </c>
      <c r="U194" s="35">
        <v>1</v>
      </c>
      <c r="V194" s="35">
        <f t="shared" si="56"/>
        <v>1</v>
      </c>
      <c r="W194" s="41"/>
      <c r="X194" s="10">
        <f t="shared" si="54"/>
        <v>0.40915460065389997</v>
      </c>
      <c r="Y194" s="14">
        <f t="shared" si="55"/>
        <v>0</v>
      </c>
    </row>
    <row r="195" spans="1:25" s="21" customFormat="1" ht="24.9" customHeight="1" x14ac:dyDescent="0.3">
      <c r="A195" s="13" t="s">
        <v>231</v>
      </c>
      <c r="B195" s="43"/>
      <c r="C195" s="43"/>
      <c r="D195" s="43"/>
      <c r="E195" s="43"/>
      <c r="F195" s="43"/>
      <c r="G195" s="43"/>
      <c r="H195" s="43"/>
      <c r="I195" s="43"/>
      <c r="J195" s="43"/>
      <c r="K195" s="4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53"/>
      <c r="Y195" s="53"/>
    </row>
    <row r="196" spans="1:25" s="21" customFormat="1" ht="24.9" customHeight="1" x14ac:dyDescent="0.3">
      <c r="B196" s="17"/>
      <c r="C196" s="17"/>
      <c r="D196" s="17"/>
      <c r="E196" s="17"/>
      <c r="F196" s="17"/>
      <c r="G196" s="17"/>
      <c r="H196" s="17"/>
      <c r="I196" s="17"/>
      <c r="J196" s="17"/>
      <c r="K196" s="17"/>
      <c r="X196" s="30"/>
      <c r="Y196" s="30"/>
    </row>
    <row r="197" spans="1:25" s="21" customFormat="1" ht="50.1" customHeight="1" x14ac:dyDescent="0.3">
      <c r="A197" s="36" t="s">
        <v>78</v>
      </c>
      <c r="B197" s="36">
        <v>2013</v>
      </c>
      <c r="C197" s="36">
        <v>2014</v>
      </c>
      <c r="D197" s="36">
        <v>2015</v>
      </c>
      <c r="E197" s="36">
        <v>2016</v>
      </c>
      <c r="F197" s="36">
        <v>2017</v>
      </c>
      <c r="G197" s="36">
        <v>2018</v>
      </c>
      <c r="H197" s="36">
        <v>2019</v>
      </c>
      <c r="I197" s="36">
        <v>2020</v>
      </c>
      <c r="J197" s="36">
        <v>2021</v>
      </c>
      <c r="K197" s="36">
        <v>2022</v>
      </c>
      <c r="L197" s="40"/>
      <c r="M197" s="36">
        <v>2013</v>
      </c>
      <c r="N197" s="36">
        <v>2014</v>
      </c>
      <c r="O197" s="36">
        <v>2015</v>
      </c>
      <c r="P197" s="36">
        <v>2016</v>
      </c>
      <c r="Q197" s="36">
        <v>2017</v>
      </c>
      <c r="R197" s="36">
        <v>2018</v>
      </c>
      <c r="S197" s="36">
        <v>2019</v>
      </c>
      <c r="T197" s="36">
        <v>2020</v>
      </c>
      <c r="U197" s="36">
        <v>2021</v>
      </c>
      <c r="V197" s="36">
        <v>2022</v>
      </c>
      <c r="W197" s="40"/>
      <c r="X197" s="42" t="s">
        <v>241</v>
      </c>
      <c r="Y197" s="42" t="s">
        <v>242</v>
      </c>
    </row>
    <row r="198" spans="1:25" s="21" customFormat="1" ht="24.9" customHeight="1" x14ac:dyDescent="0.3">
      <c r="A198" s="8" t="s">
        <v>79</v>
      </c>
      <c r="B198" s="32">
        <v>291</v>
      </c>
      <c r="C198" s="32">
        <v>293</v>
      </c>
      <c r="D198" s="32">
        <v>323</v>
      </c>
      <c r="E198" s="32">
        <v>371</v>
      </c>
      <c r="F198" s="32">
        <v>378</v>
      </c>
      <c r="G198" s="32">
        <v>404</v>
      </c>
      <c r="H198" s="32">
        <v>483</v>
      </c>
      <c r="I198" s="32">
        <v>571</v>
      </c>
      <c r="J198" s="32">
        <v>496</v>
      </c>
      <c r="K198" s="32">
        <v>496</v>
      </c>
      <c r="L198" s="13"/>
      <c r="M198" s="34">
        <v>5.030250648228176E-2</v>
      </c>
      <c r="N198" s="34">
        <v>4.6163541830786199E-2</v>
      </c>
      <c r="O198" s="34">
        <v>4.9479166666666664E-2</v>
      </c>
      <c r="P198" s="34">
        <v>5.2856532269554064E-2</v>
      </c>
      <c r="Q198" s="34">
        <v>5.1351718516505912E-2</v>
      </c>
      <c r="R198" s="34">
        <v>5.2055147532534464E-2</v>
      </c>
      <c r="S198" s="34">
        <v>5.4093403516631201E-2</v>
      </c>
      <c r="T198" s="34">
        <v>6.0276575530454977E-2</v>
      </c>
      <c r="U198" s="34">
        <v>5.2732298532851371E-2</v>
      </c>
      <c r="V198" s="34">
        <f>K198/K$228</f>
        <v>5.1553892526764372E-2</v>
      </c>
      <c r="W198" s="13"/>
      <c r="X198" s="9">
        <f t="shared" ref="X198:X228" si="57">K198/B198-1</f>
        <v>0.70446735395188997</v>
      </c>
      <c r="Y198" s="12">
        <f t="shared" ref="Y198:Y228" si="58">V198-M198</f>
        <v>1.2513860444826122E-3</v>
      </c>
    </row>
    <row r="199" spans="1:25" s="21" customFormat="1" ht="24.9" customHeight="1" x14ac:dyDescent="0.3">
      <c r="A199" s="8" t="s">
        <v>198</v>
      </c>
      <c r="B199" s="32">
        <v>177</v>
      </c>
      <c r="C199" s="32">
        <v>158</v>
      </c>
      <c r="D199" s="32">
        <v>176</v>
      </c>
      <c r="E199" s="32">
        <v>209</v>
      </c>
      <c r="F199" s="32">
        <v>189</v>
      </c>
      <c r="G199" s="32">
        <v>169</v>
      </c>
      <c r="H199" s="32">
        <v>171</v>
      </c>
      <c r="I199" s="32">
        <v>159</v>
      </c>
      <c r="J199" s="32">
        <v>166</v>
      </c>
      <c r="K199" s="32">
        <v>177</v>
      </c>
      <c r="L199" s="13"/>
      <c r="M199" s="34">
        <v>3.0596369922212621E-2</v>
      </c>
      <c r="N199" s="34">
        <v>2.4893650543563888E-2</v>
      </c>
      <c r="O199" s="34">
        <v>2.6960784313725492E-2</v>
      </c>
      <c r="P199" s="34">
        <v>2.9776321413306737E-2</v>
      </c>
      <c r="Q199" s="34">
        <v>2.5675859258252956E-2</v>
      </c>
      <c r="R199" s="34">
        <v>2.1775544388609715E-2</v>
      </c>
      <c r="S199" s="34">
        <v>1.9151080748124091E-2</v>
      </c>
      <c r="T199" s="34">
        <v>1.6784545550511981E-2</v>
      </c>
      <c r="U199" s="34">
        <v>1.7648309589623646E-2</v>
      </c>
      <c r="V199" s="34">
        <f t="shared" ref="V199:V228" si="59">K199/K$228</f>
        <v>1.8397256002494543E-2</v>
      </c>
      <c r="W199" s="13"/>
      <c r="X199" s="9">
        <f t="shared" si="57"/>
        <v>0</v>
      </c>
      <c r="Y199" s="12">
        <f t="shared" si="58"/>
        <v>-1.2199113919718077E-2</v>
      </c>
    </row>
    <row r="200" spans="1:25" s="21" customFormat="1" ht="24.9" customHeight="1" x14ac:dyDescent="0.3">
      <c r="A200" s="8" t="s">
        <v>80</v>
      </c>
      <c r="B200" s="32">
        <v>69</v>
      </c>
      <c r="C200" s="32">
        <v>71</v>
      </c>
      <c r="D200" s="32">
        <v>74</v>
      </c>
      <c r="E200" s="32">
        <v>85</v>
      </c>
      <c r="F200" s="32">
        <v>67</v>
      </c>
      <c r="G200" s="32">
        <v>83</v>
      </c>
      <c r="H200" s="32">
        <v>101</v>
      </c>
      <c r="I200" s="32">
        <v>114</v>
      </c>
      <c r="J200" s="32">
        <v>105</v>
      </c>
      <c r="K200" s="32">
        <v>95</v>
      </c>
      <c r="L200" s="13"/>
      <c r="M200" s="34">
        <v>1.1927398444252377E-2</v>
      </c>
      <c r="N200" s="34">
        <v>1.1186387269576178E-2</v>
      </c>
      <c r="O200" s="34">
        <v>1.133578431372549E-2</v>
      </c>
      <c r="P200" s="34">
        <v>1.2109987177660635E-2</v>
      </c>
      <c r="Q200" s="34">
        <v>9.1020241814970797E-3</v>
      </c>
      <c r="R200" s="34">
        <v>1.0694498131684061E-2</v>
      </c>
      <c r="S200" s="34">
        <v>1.1311457050061598E-2</v>
      </c>
      <c r="T200" s="34">
        <v>1.2034202470178402E-2</v>
      </c>
      <c r="U200" s="34">
        <v>1.1163087391027005E-2</v>
      </c>
      <c r="V200" s="34">
        <f t="shared" si="59"/>
        <v>9.8742334476665632E-3</v>
      </c>
      <c r="W200" s="13"/>
      <c r="X200" s="9">
        <f t="shared" si="57"/>
        <v>0.37681159420289845</v>
      </c>
      <c r="Y200" s="12">
        <f t="shared" si="58"/>
        <v>-2.0531649965858136E-3</v>
      </c>
    </row>
    <row r="201" spans="1:25" s="21" customFormat="1" ht="24.9" customHeight="1" x14ac:dyDescent="0.3">
      <c r="A201" s="8" t="s">
        <v>199</v>
      </c>
      <c r="B201" s="32">
        <v>297</v>
      </c>
      <c r="C201" s="32">
        <v>327</v>
      </c>
      <c r="D201" s="32">
        <v>390</v>
      </c>
      <c r="E201" s="32">
        <v>368</v>
      </c>
      <c r="F201" s="32">
        <v>341</v>
      </c>
      <c r="G201" s="32">
        <v>365</v>
      </c>
      <c r="H201" s="32">
        <v>473</v>
      </c>
      <c r="I201" s="32">
        <v>509</v>
      </c>
      <c r="J201" s="32">
        <v>417</v>
      </c>
      <c r="K201" s="32">
        <v>437</v>
      </c>
      <c r="L201" s="13"/>
      <c r="M201" s="34">
        <v>5.1339671564390663E-2</v>
      </c>
      <c r="N201" s="34">
        <v>5.1520403340160704E-2</v>
      </c>
      <c r="O201" s="34">
        <v>5.9742647058823532E-2</v>
      </c>
      <c r="P201" s="34">
        <v>5.2429120957401341E-2</v>
      </c>
      <c r="Q201" s="34">
        <v>4.6325227550604538E-2</v>
      </c>
      <c r="R201" s="34">
        <v>4.7030021904393766E-2</v>
      </c>
      <c r="S201" s="34">
        <v>5.2973457274050846E-2</v>
      </c>
      <c r="T201" s="34">
        <v>5.3731658397550931E-2</v>
      </c>
      <c r="U201" s="34">
        <v>4.4333404210078677E-2</v>
      </c>
      <c r="V201" s="34">
        <f t="shared" si="59"/>
        <v>4.542147385926619E-2</v>
      </c>
      <c r="W201" s="13"/>
      <c r="X201" s="9">
        <f t="shared" si="57"/>
        <v>0.47138047138047146</v>
      </c>
      <c r="Y201" s="12">
        <f t="shared" si="58"/>
        <v>-5.9181977051244727E-3</v>
      </c>
    </row>
    <row r="202" spans="1:25" s="21" customFormat="1" ht="24.9" customHeight="1" x14ac:dyDescent="0.3">
      <c r="A202" s="8" t="s">
        <v>81</v>
      </c>
      <c r="B202" s="32">
        <v>156</v>
      </c>
      <c r="C202" s="32">
        <v>133</v>
      </c>
      <c r="D202" s="32">
        <v>140</v>
      </c>
      <c r="E202" s="32">
        <v>159</v>
      </c>
      <c r="F202" s="32">
        <v>151</v>
      </c>
      <c r="G202" s="32">
        <v>149</v>
      </c>
      <c r="H202" s="32">
        <v>182</v>
      </c>
      <c r="I202" s="32">
        <v>201</v>
      </c>
      <c r="J202" s="32">
        <v>191</v>
      </c>
      <c r="K202" s="32">
        <v>196</v>
      </c>
      <c r="L202" s="13"/>
      <c r="M202" s="34">
        <v>2.6966292134831461E-2</v>
      </c>
      <c r="N202" s="34">
        <v>2.095478178667087E-2</v>
      </c>
      <c r="O202" s="34">
        <v>2.1446078431372549E-2</v>
      </c>
      <c r="P202" s="34">
        <v>2.26527995440946E-2</v>
      </c>
      <c r="Q202" s="34">
        <v>2.0513517185165059E-2</v>
      </c>
      <c r="R202" s="34">
        <v>1.9198556886999098E-2</v>
      </c>
      <c r="S202" s="34">
        <v>2.0383021614962481E-2</v>
      </c>
      <c r="T202" s="34">
        <v>2.1218199092156657E-2</v>
      </c>
      <c r="U202" s="34">
        <v>2.0306187539868171E-2</v>
      </c>
      <c r="V202" s="34">
        <f t="shared" si="59"/>
        <v>2.0372102692027855E-2</v>
      </c>
      <c r="W202" s="13"/>
      <c r="X202" s="9">
        <f t="shared" si="57"/>
        <v>0.25641025641025639</v>
      </c>
      <c r="Y202" s="12">
        <f t="shared" si="58"/>
        <v>-6.5941894428036066E-3</v>
      </c>
    </row>
    <row r="203" spans="1:25" s="21" customFormat="1" ht="24.9" customHeight="1" x14ac:dyDescent="0.3">
      <c r="A203" s="8" t="s">
        <v>82</v>
      </c>
      <c r="B203" s="32">
        <v>173</v>
      </c>
      <c r="C203" s="32">
        <v>209</v>
      </c>
      <c r="D203" s="32">
        <v>212</v>
      </c>
      <c r="E203" s="32">
        <v>204</v>
      </c>
      <c r="F203" s="32">
        <v>256</v>
      </c>
      <c r="G203" s="32">
        <v>245</v>
      </c>
      <c r="H203" s="32">
        <v>295</v>
      </c>
      <c r="I203" s="32">
        <v>285</v>
      </c>
      <c r="J203" s="32">
        <v>293</v>
      </c>
      <c r="K203" s="32">
        <v>311</v>
      </c>
      <c r="L203" s="13"/>
      <c r="M203" s="34">
        <v>2.9904926534140019E-2</v>
      </c>
      <c r="N203" s="34">
        <v>3.292894280762565E-2</v>
      </c>
      <c r="O203" s="34">
        <v>3.2475490196078434E-2</v>
      </c>
      <c r="P203" s="34">
        <v>2.9063969226385523E-2</v>
      </c>
      <c r="Q203" s="34">
        <v>3.4777883439750031E-2</v>
      </c>
      <c r="R203" s="34">
        <v>3.1568096894730058E-2</v>
      </c>
      <c r="S203" s="34">
        <v>3.3038414156120507E-2</v>
      </c>
      <c r="T203" s="34">
        <v>3.0085506175446003E-2</v>
      </c>
      <c r="U203" s="34">
        <v>3.115032957686583E-2</v>
      </c>
      <c r="V203" s="34">
        <f t="shared" si="59"/>
        <v>3.2325122128676852E-2</v>
      </c>
      <c r="W203" s="13"/>
      <c r="X203" s="9">
        <f t="shared" si="57"/>
        <v>0.79768786127167624</v>
      </c>
      <c r="Y203" s="12">
        <f t="shared" si="58"/>
        <v>2.4201955945368329E-3</v>
      </c>
    </row>
    <row r="204" spans="1:25" s="21" customFormat="1" ht="24.9" customHeight="1" x14ac:dyDescent="0.3">
      <c r="A204" s="8" t="s">
        <v>83</v>
      </c>
      <c r="B204" s="32">
        <v>40</v>
      </c>
      <c r="C204" s="32">
        <v>40</v>
      </c>
      <c r="D204" s="32">
        <v>32</v>
      </c>
      <c r="E204" s="32">
        <v>40</v>
      </c>
      <c r="F204" s="32">
        <v>41</v>
      </c>
      <c r="G204" s="32">
        <v>49</v>
      </c>
      <c r="H204" s="32">
        <v>44</v>
      </c>
      <c r="I204" s="32">
        <v>43</v>
      </c>
      <c r="J204" s="32">
        <v>65</v>
      </c>
      <c r="K204" s="32">
        <v>71</v>
      </c>
      <c r="L204" s="13"/>
      <c r="M204" s="34">
        <v>6.9144338807260158E-3</v>
      </c>
      <c r="N204" s="34">
        <v>6.3021900110288324E-3</v>
      </c>
      <c r="O204" s="34">
        <v>4.9019607843137254E-3</v>
      </c>
      <c r="P204" s="34">
        <v>5.6988174953697106E-3</v>
      </c>
      <c r="Q204" s="34">
        <v>5.5698953946474667E-3</v>
      </c>
      <c r="R204" s="34">
        <v>6.3136193789460121E-3</v>
      </c>
      <c r="S204" s="34">
        <v>4.9277634673535672E-3</v>
      </c>
      <c r="T204" s="34">
        <v>4.5392167212076426E-3</v>
      </c>
      <c r="U204" s="34">
        <v>6.9104826706357647E-3</v>
      </c>
      <c r="V204" s="34">
        <f t="shared" si="59"/>
        <v>7.3796902608876417E-3</v>
      </c>
      <c r="W204" s="13"/>
      <c r="X204" s="9">
        <f t="shared" si="57"/>
        <v>0.77499999999999991</v>
      </c>
      <c r="Y204" s="12">
        <f t="shared" si="58"/>
        <v>4.6525638016162597E-4</v>
      </c>
    </row>
    <row r="205" spans="1:25" s="21" customFormat="1" ht="24.9" customHeight="1" x14ac:dyDescent="0.3">
      <c r="A205" s="8" t="s">
        <v>200</v>
      </c>
      <c r="B205" s="32">
        <v>299</v>
      </c>
      <c r="C205" s="32">
        <v>319</v>
      </c>
      <c r="D205" s="32">
        <v>319</v>
      </c>
      <c r="E205" s="32">
        <v>333</v>
      </c>
      <c r="F205" s="32">
        <v>301</v>
      </c>
      <c r="G205" s="32">
        <v>328</v>
      </c>
      <c r="H205" s="32">
        <v>314</v>
      </c>
      <c r="I205" s="32">
        <v>230</v>
      </c>
      <c r="J205" s="32">
        <v>270</v>
      </c>
      <c r="K205" s="32">
        <v>243</v>
      </c>
      <c r="L205" s="13"/>
      <c r="M205" s="34">
        <v>5.1685393258426963E-2</v>
      </c>
      <c r="N205" s="34">
        <v>5.0259965337954939E-2</v>
      </c>
      <c r="O205" s="34">
        <v>4.8866421568627451E-2</v>
      </c>
      <c r="P205" s="34">
        <v>4.7442655648952843E-2</v>
      </c>
      <c r="Q205" s="34">
        <v>4.0891183263143595E-2</v>
      </c>
      <c r="R205" s="34">
        <v>4.2262595026414121E-2</v>
      </c>
      <c r="S205" s="34">
        <v>3.516631201702318E-2</v>
      </c>
      <c r="T205" s="34">
        <v>2.4279531299482741E-2</v>
      </c>
      <c r="U205" s="34">
        <v>2.8705081862640869E-2</v>
      </c>
      <c r="V205" s="34">
        <f t="shared" si="59"/>
        <v>2.5257249766136577E-2</v>
      </c>
      <c r="W205" s="13"/>
      <c r="X205" s="9">
        <f t="shared" si="57"/>
        <v>-0.18729096989966554</v>
      </c>
      <c r="Y205" s="12">
        <f t="shared" si="58"/>
        <v>-2.6428143492290387E-2</v>
      </c>
    </row>
    <row r="206" spans="1:25" s="21" customFormat="1" ht="24.9" customHeight="1" x14ac:dyDescent="0.3">
      <c r="A206" s="8" t="s">
        <v>84</v>
      </c>
      <c r="B206" s="32">
        <v>1561</v>
      </c>
      <c r="C206" s="32">
        <v>1605</v>
      </c>
      <c r="D206" s="32">
        <v>1786</v>
      </c>
      <c r="E206" s="32">
        <v>1887</v>
      </c>
      <c r="F206" s="32">
        <v>2042</v>
      </c>
      <c r="G206" s="32">
        <v>2213</v>
      </c>
      <c r="H206" s="32">
        <v>2551</v>
      </c>
      <c r="I206" s="32">
        <v>2222</v>
      </c>
      <c r="J206" s="32">
        <v>1981</v>
      </c>
      <c r="K206" s="32">
        <v>2157</v>
      </c>
      <c r="L206" s="13"/>
      <c r="M206" s="34">
        <v>0.26983578219533277</v>
      </c>
      <c r="N206" s="34">
        <v>0.25287537419253192</v>
      </c>
      <c r="O206" s="34">
        <v>0.27359068627450983</v>
      </c>
      <c r="P206" s="34">
        <v>0.26884171534406609</v>
      </c>
      <c r="Q206" s="34">
        <v>0.27740796087488112</v>
      </c>
      <c r="R206" s="34">
        <v>0.28514366705321481</v>
      </c>
      <c r="S206" s="34">
        <v>0.28569828648224888</v>
      </c>
      <c r="T206" s="34">
        <v>0.23456138498891588</v>
      </c>
      <c r="U206" s="34">
        <v>0.21061024877737614</v>
      </c>
      <c r="V206" s="34">
        <f t="shared" si="59"/>
        <v>0.22419706891175553</v>
      </c>
      <c r="W206" s="13"/>
      <c r="X206" s="9">
        <f t="shared" si="57"/>
        <v>0.38180653427290201</v>
      </c>
      <c r="Y206" s="12">
        <f t="shared" si="58"/>
        <v>-4.5638713283577242E-2</v>
      </c>
    </row>
    <row r="207" spans="1:25" s="21" customFormat="1" ht="24.9" customHeight="1" x14ac:dyDescent="0.3">
      <c r="A207" s="8" t="s">
        <v>85</v>
      </c>
      <c r="B207" s="32">
        <v>127</v>
      </c>
      <c r="C207" s="32">
        <v>130</v>
      </c>
      <c r="D207" s="32">
        <v>129</v>
      </c>
      <c r="E207" s="32">
        <v>163</v>
      </c>
      <c r="F207" s="32">
        <v>142</v>
      </c>
      <c r="G207" s="32">
        <v>184</v>
      </c>
      <c r="H207" s="32">
        <v>185</v>
      </c>
      <c r="I207" s="32">
        <v>151</v>
      </c>
      <c r="J207" s="32">
        <v>192</v>
      </c>
      <c r="K207" s="32">
        <v>207</v>
      </c>
      <c r="L207" s="13"/>
      <c r="M207" s="34">
        <v>2.1953327571305099E-2</v>
      </c>
      <c r="N207" s="34">
        <v>2.0482117535843707E-2</v>
      </c>
      <c r="O207" s="34">
        <v>1.9761029411764705E-2</v>
      </c>
      <c r="P207" s="34">
        <v>2.3222681293631572E-2</v>
      </c>
      <c r="Q207" s="34">
        <v>1.9290857220486346E-2</v>
      </c>
      <c r="R207" s="34">
        <v>2.3708285014817677E-2</v>
      </c>
      <c r="S207" s="34">
        <v>2.0719005487736589E-2</v>
      </c>
      <c r="T207" s="34">
        <v>1.5940040114008232E-2</v>
      </c>
      <c r="U207" s="34">
        <v>2.0412502657877949E-2</v>
      </c>
      <c r="V207" s="34">
        <f t="shared" si="59"/>
        <v>2.1515434985968196E-2</v>
      </c>
      <c r="W207" s="13"/>
      <c r="X207" s="9">
        <f t="shared" si="57"/>
        <v>0.62992125984251968</v>
      </c>
      <c r="Y207" s="12">
        <f t="shared" si="58"/>
        <v>-4.378925853369027E-4</v>
      </c>
    </row>
    <row r="208" spans="1:25" s="21" customFormat="1" ht="24.9" customHeight="1" x14ac:dyDescent="0.3">
      <c r="A208" s="8" t="s">
        <v>86</v>
      </c>
      <c r="B208" s="32">
        <v>539</v>
      </c>
      <c r="C208" s="32">
        <v>499</v>
      </c>
      <c r="D208" s="32">
        <v>603</v>
      </c>
      <c r="E208" s="32">
        <v>569</v>
      </c>
      <c r="F208" s="32">
        <v>635</v>
      </c>
      <c r="G208" s="32">
        <v>601</v>
      </c>
      <c r="H208" s="32">
        <v>649</v>
      </c>
      <c r="I208" s="32">
        <v>568</v>
      </c>
      <c r="J208" s="32">
        <v>531</v>
      </c>
      <c r="K208" s="32">
        <v>622</v>
      </c>
      <c r="L208" s="13"/>
      <c r="M208" s="34">
        <v>9.3171996542783062E-2</v>
      </c>
      <c r="N208" s="34">
        <v>7.861982038758468E-2</v>
      </c>
      <c r="O208" s="34">
        <v>9.237132352941177E-2</v>
      </c>
      <c r="P208" s="34">
        <v>8.1065678871634142E-2</v>
      </c>
      <c r="Q208" s="34">
        <v>8.6265453063442465E-2</v>
      </c>
      <c r="R208" s="34">
        <v>7.7438474423399045E-2</v>
      </c>
      <c r="S208" s="34">
        <v>7.2684511143465108E-2</v>
      </c>
      <c r="T208" s="34">
        <v>5.995988599176607E-2</v>
      </c>
      <c r="U208" s="34">
        <v>5.6453327663193706E-2</v>
      </c>
      <c r="V208" s="34">
        <f t="shared" si="59"/>
        <v>6.4650244257353703E-2</v>
      </c>
      <c r="W208" s="13"/>
      <c r="X208" s="9">
        <f t="shared" si="57"/>
        <v>0.15398886827458247</v>
      </c>
      <c r="Y208" s="12">
        <f t="shared" si="58"/>
        <v>-2.8521752285429358E-2</v>
      </c>
    </row>
    <row r="209" spans="1:25" s="21" customFormat="1" ht="24.9" customHeight="1" x14ac:dyDescent="0.3">
      <c r="A209" s="8" t="s">
        <v>87</v>
      </c>
      <c r="B209" s="32">
        <v>820</v>
      </c>
      <c r="C209" s="32">
        <v>840</v>
      </c>
      <c r="D209" s="32">
        <v>881</v>
      </c>
      <c r="E209" s="32">
        <v>889</v>
      </c>
      <c r="F209" s="32">
        <v>927</v>
      </c>
      <c r="G209" s="32">
        <v>937</v>
      </c>
      <c r="H209" s="32">
        <v>1055</v>
      </c>
      <c r="I209" s="32">
        <v>1012</v>
      </c>
      <c r="J209" s="32">
        <v>1034</v>
      </c>
      <c r="K209" s="32">
        <v>1179</v>
      </c>
      <c r="L209" s="13"/>
      <c r="M209" s="34">
        <v>0.14174589455488332</v>
      </c>
      <c r="N209" s="34">
        <v>0.13234599023160548</v>
      </c>
      <c r="O209" s="34">
        <v>0.13495710784313725</v>
      </c>
      <c r="P209" s="34">
        <v>0.12665621883459183</v>
      </c>
      <c r="Q209" s="34">
        <v>0.12593397636190734</v>
      </c>
      <c r="R209" s="34">
        <v>0.12073186445045742</v>
      </c>
      <c r="S209" s="34">
        <v>0.11815432859222758</v>
      </c>
      <c r="T209" s="34">
        <v>0.10682993771772406</v>
      </c>
      <c r="U209" s="34">
        <v>0.10992983202211354</v>
      </c>
      <c r="V209" s="34">
        <f t="shared" si="59"/>
        <v>0.1225444340505145</v>
      </c>
      <c r="W209" s="13"/>
      <c r="X209" s="9">
        <f t="shared" si="57"/>
        <v>0.43780487804878043</v>
      </c>
      <c r="Y209" s="12">
        <f t="shared" si="58"/>
        <v>-1.9201460504368814E-2</v>
      </c>
    </row>
    <row r="210" spans="1:25" s="21" customFormat="1" ht="24.9" customHeight="1" x14ac:dyDescent="0.3">
      <c r="A210" s="8" t="s">
        <v>88</v>
      </c>
      <c r="B210" s="32">
        <v>46</v>
      </c>
      <c r="C210" s="32">
        <v>51</v>
      </c>
      <c r="D210" s="32">
        <v>61</v>
      </c>
      <c r="E210" s="32">
        <v>59</v>
      </c>
      <c r="F210" s="32">
        <v>65</v>
      </c>
      <c r="G210" s="32">
        <v>67</v>
      </c>
      <c r="H210" s="32">
        <v>69</v>
      </c>
      <c r="I210" s="32">
        <v>86</v>
      </c>
      <c r="J210" s="32">
        <v>104</v>
      </c>
      <c r="K210" s="32">
        <v>116</v>
      </c>
      <c r="L210" s="13"/>
      <c r="M210" s="34">
        <v>7.9515989628349184E-3</v>
      </c>
      <c r="N210" s="34">
        <v>8.0352922640617615E-3</v>
      </c>
      <c r="O210" s="34">
        <v>9.344362745098039E-3</v>
      </c>
      <c r="P210" s="34">
        <v>8.405755805670323E-3</v>
      </c>
      <c r="Q210" s="34">
        <v>8.8303219671240323E-3</v>
      </c>
      <c r="R210" s="34">
        <v>8.6329081303955675E-3</v>
      </c>
      <c r="S210" s="34">
        <v>7.7276290738044571E-3</v>
      </c>
      <c r="T210" s="34">
        <v>9.0784334424152853E-3</v>
      </c>
      <c r="U210" s="34">
        <v>1.1056772273017223E-2</v>
      </c>
      <c r="V210" s="34">
        <f t="shared" si="59"/>
        <v>1.205695873609812E-2</v>
      </c>
      <c r="W210" s="13"/>
      <c r="X210" s="9">
        <f t="shared" si="57"/>
        <v>1.5217391304347827</v>
      </c>
      <c r="Y210" s="12">
        <f t="shared" si="58"/>
        <v>4.1053597732632011E-3</v>
      </c>
    </row>
    <row r="211" spans="1:25" s="21" customFormat="1" ht="24.9" customHeight="1" x14ac:dyDescent="0.3">
      <c r="A211" s="8" t="s">
        <v>130</v>
      </c>
      <c r="B211" s="32">
        <v>175</v>
      </c>
      <c r="C211" s="32">
        <v>156</v>
      </c>
      <c r="D211" s="32">
        <v>192</v>
      </c>
      <c r="E211" s="32">
        <v>208</v>
      </c>
      <c r="F211" s="32">
        <v>231</v>
      </c>
      <c r="G211" s="32">
        <v>228</v>
      </c>
      <c r="H211" s="32">
        <v>203</v>
      </c>
      <c r="I211" s="32">
        <v>187</v>
      </c>
      <c r="J211" s="32">
        <v>157</v>
      </c>
      <c r="K211" s="32">
        <v>165</v>
      </c>
      <c r="L211" s="13"/>
      <c r="M211" s="34">
        <v>3.025064822817632E-2</v>
      </c>
      <c r="N211" s="34">
        <v>2.4578541043012447E-2</v>
      </c>
      <c r="O211" s="34">
        <v>2.9411764705882353E-2</v>
      </c>
      <c r="P211" s="34">
        <v>2.9633850975922495E-2</v>
      </c>
      <c r="Q211" s="34">
        <v>3.1381605760086945E-2</v>
      </c>
      <c r="R211" s="34">
        <v>2.9377657518361036E-2</v>
      </c>
      <c r="S211" s="34">
        <v>2.273490872438123E-2</v>
      </c>
      <c r="T211" s="34">
        <v>1.9740314578275096E-2</v>
      </c>
      <c r="U211" s="34">
        <v>1.6691473527535614E-2</v>
      </c>
      <c r="V211" s="34">
        <f t="shared" si="59"/>
        <v>1.7149984409105083E-2</v>
      </c>
      <c r="W211" s="13"/>
      <c r="X211" s="9">
        <f t="shared" si="57"/>
        <v>-5.7142857142857162E-2</v>
      </c>
      <c r="Y211" s="12">
        <f t="shared" si="58"/>
        <v>-1.3100663819071236E-2</v>
      </c>
    </row>
    <row r="212" spans="1:25" s="21" customFormat="1" ht="24.9" customHeight="1" x14ac:dyDescent="0.3">
      <c r="A212" s="8" t="s">
        <v>89</v>
      </c>
      <c r="B212" s="32">
        <v>30</v>
      </c>
      <c r="C212" s="32">
        <v>31</v>
      </c>
      <c r="D212" s="32">
        <v>33</v>
      </c>
      <c r="E212" s="32">
        <v>39</v>
      </c>
      <c r="F212" s="32">
        <v>36</v>
      </c>
      <c r="G212" s="32">
        <v>33</v>
      </c>
      <c r="H212" s="32">
        <v>45</v>
      </c>
      <c r="I212" s="32">
        <v>45</v>
      </c>
      <c r="J212" s="32">
        <v>28</v>
      </c>
      <c r="K212" s="32">
        <v>70</v>
      </c>
      <c r="L212" s="13"/>
      <c r="M212" s="34">
        <v>5.1858254105445114E-3</v>
      </c>
      <c r="N212" s="34">
        <v>4.8841972585473448E-3</v>
      </c>
      <c r="O212" s="34">
        <v>5.0551470588235297E-3</v>
      </c>
      <c r="P212" s="34">
        <v>5.5563470579854677E-3</v>
      </c>
      <c r="Q212" s="34">
        <v>4.8906398587148488E-3</v>
      </c>
      <c r="R212" s="34">
        <v>4.2520293776575182E-3</v>
      </c>
      <c r="S212" s="34">
        <v>5.0397580916116029E-3</v>
      </c>
      <c r="T212" s="34">
        <v>4.7503430803335798E-3</v>
      </c>
      <c r="U212" s="34">
        <v>2.9768233042738678E-3</v>
      </c>
      <c r="V212" s="34">
        <f t="shared" si="59"/>
        <v>7.27575096143852E-3</v>
      </c>
      <c r="W212" s="13"/>
      <c r="X212" s="9">
        <f t="shared" si="57"/>
        <v>1.3333333333333335</v>
      </c>
      <c r="Y212" s="12">
        <f t="shared" si="58"/>
        <v>2.0899255508940087E-3</v>
      </c>
    </row>
    <row r="213" spans="1:25" s="21" customFormat="1" ht="24.9" customHeight="1" x14ac:dyDescent="0.3">
      <c r="A213" s="8" t="s">
        <v>90</v>
      </c>
      <c r="B213" s="32">
        <v>2688</v>
      </c>
      <c r="C213" s="32">
        <v>2973</v>
      </c>
      <c r="D213" s="32">
        <v>2927</v>
      </c>
      <c r="E213" s="32">
        <v>3194</v>
      </c>
      <c r="F213" s="32">
        <v>3232</v>
      </c>
      <c r="G213" s="32">
        <v>3148</v>
      </c>
      <c r="H213" s="32">
        <v>3260</v>
      </c>
      <c r="I213" s="32">
        <v>3625</v>
      </c>
      <c r="J213" s="32">
        <v>3347</v>
      </c>
      <c r="K213" s="32">
        <v>3655</v>
      </c>
      <c r="L213" s="13"/>
      <c r="M213" s="34">
        <v>0.46464995678478827</v>
      </c>
      <c r="N213" s="34">
        <v>0.46841027256971796</v>
      </c>
      <c r="O213" s="34">
        <v>0.44837622549019607</v>
      </c>
      <c r="P213" s="34">
        <v>0.45505057700527141</v>
      </c>
      <c r="Q213" s="34">
        <v>0.43907077842684417</v>
      </c>
      <c r="R213" s="34">
        <v>0.40561783275351115</v>
      </c>
      <c r="S213" s="34">
        <v>0.36510247508119609</v>
      </c>
      <c r="T213" s="34">
        <v>0.38266652591576056</v>
      </c>
      <c r="U213" s="34">
        <v>0.35583669997873696</v>
      </c>
      <c r="V213" s="34">
        <f t="shared" si="59"/>
        <v>0.37989813948653989</v>
      </c>
      <c r="W213" s="13"/>
      <c r="X213" s="9">
        <f t="shared" si="57"/>
        <v>0.35974702380952372</v>
      </c>
      <c r="Y213" s="12">
        <f t="shared" si="58"/>
        <v>-8.4751817298248378E-2</v>
      </c>
    </row>
    <row r="214" spans="1:25" s="21" customFormat="1" ht="24.9" customHeight="1" x14ac:dyDescent="0.3">
      <c r="A214" s="8" t="s">
        <v>91</v>
      </c>
      <c r="B214" s="32">
        <v>31</v>
      </c>
      <c r="C214" s="32">
        <v>24</v>
      </c>
      <c r="D214" s="32">
        <v>23</v>
      </c>
      <c r="E214" s="32">
        <v>25</v>
      </c>
      <c r="F214" s="32">
        <v>20</v>
      </c>
      <c r="G214" s="32">
        <v>14</v>
      </c>
      <c r="H214" s="32">
        <v>24</v>
      </c>
      <c r="I214" s="32">
        <v>16</v>
      </c>
      <c r="J214" s="32">
        <v>19</v>
      </c>
      <c r="K214" s="32">
        <v>12</v>
      </c>
      <c r="L214" s="13"/>
      <c r="M214" s="34">
        <v>5.3586862575626618E-3</v>
      </c>
      <c r="N214" s="34">
        <v>3.7813140066172996E-3</v>
      </c>
      <c r="O214" s="34">
        <v>3.5232843137254903E-3</v>
      </c>
      <c r="P214" s="34">
        <v>3.5617609346060694E-3</v>
      </c>
      <c r="Q214" s="34">
        <v>2.7170221437304715E-3</v>
      </c>
      <c r="R214" s="34">
        <v>1.803891251127432E-3</v>
      </c>
      <c r="S214" s="34">
        <v>2.6878709821928546E-3</v>
      </c>
      <c r="T214" s="34">
        <v>1.689010873007495E-3</v>
      </c>
      <c r="U214" s="34">
        <v>2.0199872421858387E-3</v>
      </c>
      <c r="V214" s="34">
        <f t="shared" si="59"/>
        <v>1.2472715933894605E-3</v>
      </c>
      <c r="W214" s="13"/>
      <c r="X214" s="9">
        <f t="shared" si="57"/>
        <v>-0.61290322580645162</v>
      </c>
      <c r="Y214" s="12">
        <f t="shared" si="58"/>
        <v>-4.1114146641732015E-3</v>
      </c>
    </row>
    <row r="215" spans="1:25" s="21" customFormat="1" ht="24.9" customHeight="1" x14ac:dyDescent="0.3">
      <c r="A215" s="8" t="s">
        <v>92</v>
      </c>
      <c r="B215" s="32">
        <v>493</v>
      </c>
      <c r="C215" s="32">
        <v>490</v>
      </c>
      <c r="D215" s="32">
        <v>540</v>
      </c>
      <c r="E215" s="32">
        <v>533</v>
      </c>
      <c r="F215" s="32">
        <v>459</v>
      </c>
      <c r="G215" s="32">
        <v>499</v>
      </c>
      <c r="H215" s="32">
        <v>530</v>
      </c>
      <c r="I215" s="32">
        <v>536</v>
      </c>
      <c r="J215" s="32">
        <v>504</v>
      </c>
      <c r="K215" s="32">
        <v>598</v>
      </c>
      <c r="L215" s="13"/>
      <c r="M215" s="34">
        <v>8.5220397579948148E-2</v>
      </c>
      <c r="N215" s="34">
        <v>7.7201827635103193E-2</v>
      </c>
      <c r="O215" s="34">
        <v>8.2720588235294115E-2</v>
      </c>
      <c r="P215" s="34">
        <v>7.5936743125801398E-2</v>
      </c>
      <c r="Q215" s="34">
        <v>6.2355658198614321E-2</v>
      </c>
      <c r="R215" s="34">
        <v>6.4295838165184901E-2</v>
      </c>
      <c r="S215" s="34">
        <v>5.9357150856758877E-2</v>
      </c>
      <c r="T215" s="34">
        <v>5.6581864245751082E-2</v>
      </c>
      <c r="U215" s="34">
        <v>5.3582819476929618E-2</v>
      </c>
      <c r="V215" s="34">
        <f t="shared" si="59"/>
        <v>6.2155701070574783E-2</v>
      </c>
      <c r="W215" s="13"/>
      <c r="X215" s="9">
        <f t="shared" si="57"/>
        <v>0.21298174442190665</v>
      </c>
      <c r="Y215" s="12">
        <f t="shared" si="58"/>
        <v>-2.3064696509373366E-2</v>
      </c>
    </row>
    <row r="216" spans="1:25" s="21" customFormat="1" ht="24.9" customHeight="1" x14ac:dyDescent="0.3">
      <c r="A216" s="8" t="s">
        <v>93</v>
      </c>
      <c r="B216" s="32">
        <v>360</v>
      </c>
      <c r="C216" s="32">
        <v>408</v>
      </c>
      <c r="D216" s="32">
        <v>412</v>
      </c>
      <c r="E216" s="32">
        <v>496</v>
      </c>
      <c r="F216" s="32">
        <v>464</v>
      </c>
      <c r="G216" s="32">
        <v>451</v>
      </c>
      <c r="H216" s="32">
        <v>496</v>
      </c>
      <c r="I216" s="32">
        <v>411</v>
      </c>
      <c r="J216" s="32">
        <v>466</v>
      </c>
      <c r="K216" s="32">
        <v>539</v>
      </c>
      <c r="L216" s="13"/>
      <c r="M216" s="34">
        <v>6.2229904926534137E-2</v>
      </c>
      <c r="N216" s="34">
        <v>6.4282338112494092E-2</v>
      </c>
      <c r="O216" s="34">
        <v>6.3112745098039214E-2</v>
      </c>
      <c r="P216" s="34">
        <v>7.0665336942584409E-2</v>
      </c>
      <c r="Q216" s="34">
        <v>6.3034913734546935E-2</v>
      </c>
      <c r="R216" s="34">
        <v>5.8111068161319418E-2</v>
      </c>
      <c r="S216" s="34">
        <v>5.5549333631985665E-2</v>
      </c>
      <c r="T216" s="34">
        <v>4.3386466800380025E-2</v>
      </c>
      <c r="U216" s="34">
        <v>4.9542844992557941E-2</v>
      </c>
      <c r="V216" s="34">
        <f t="shared" si="59"/>
        <v>5.6023282403076601E-2</v>
      </c>
      <c r="W216" s="13"/>
      <c r="X216" s="9">
        <f t="shared" si="57"/>
        <v>0.49722222222222223</v>
      </c>
      <c r="Y216" s="12">
        <f t="shared" si="58"/>
        <v>-6.2066225234575362E-3</v>
      </c>
    </row>
    <row r="217" spans="1:25" s="21" customFormat="1" ht="24.9" customHeight="1" x14ac:dyDescent="0.3">
      <c r="A217" s="8" t="s">
        <v>94</v>
      </c>
      <c r="B217" s="32">
        <v>19</v>
      </c>
      <c r="C217" s="32">
        <v>25</v>
      </c>
      <c r="D217" s="32">
        <v>14</v>
      </c>
      <c r="E217" s="32">
        <v>24</v>
      </c>
      <c r="F217" s="32">
        <v>26</v>
      </c>
      <c r="G217" s="32">
        <v>17</v>
      </c>
      <c r="H217" s="32">
        <v>32</v>
      </c>
      <c r="I217" s="32">
        <v>42</v>
      </c>
      <c r="J217" s="32">
        <v>22</v>
      </c>
      <c r="K217" s="32">
        <v>26</v>
      </c>
      <c r="L217" s="13"/>
      <c r="M217" s="34">
        <v>3.2843560933448574E-3</v>
      </c>
      <c r="N217" s="34">
        <v>3.9388687568930204E-3</v>
      </c>
      <c r="O217" s="34">
        <v>2.1446078431372551E-3</v>
      </c>
      <c r="P217" s="34">
        <v>3.4192904972218264E-3</v>
      </c>
      <c r="Q217" s="34">
        <v>3.5321287868496126E-3</v>
      </c>
      <c r="R217" s="34">
        <v>2.1904393763690247E-3</v>
      </c>
      <c r="S217" s="34">
        <v>3.5838279762571397E-3</v>
      </c>
      <c r="T217" s="34">
        <v>4.4336535416446745E-3</v>
      </c>
      <c r="U217" s="34">
        <v>2.338932596215182E-3</v>
      </c>
      <c r="V217" s="34">
        <f t="shared" si="59"/>
        <v>2.7024217856771644E-3</v>
      </c>
      <c r="W217" s="13"/>
      <c r="X217" s="9">
        <f t="shared" si="57"/>
        <v>0.36842105263157898</v>
      </c>
      <c r="Y217" s="12">
        <f t="shared" si="58"/>
        <v>-5.8193430766769307E-4</v>
      </c>
    </row>
    <row r="218" spans="1:25" s="21" customFormat="1" ht="24.9" customHeight="1" x14ac:dyDescent="0.3">
      <c r="A218" s="8" t="s">
        <v>95</v>
      </c>
      <c r="B218" s="32">
        <v>846</v>
      </c>
      <c r="C218" s="32">
        <v>964</v>
      </c>
      <c r="D218" s="32">
        <v>983</v>
      </c>
      <c r="E218" s="32">
        <v>1040</v>
      </c>
      <c r="F218" s="32">
        <v>979</v>
      </c>
      <c r="G218" s="32">
        <v>929</v>
      </c>
      <c r="H218" s="32">
        <v>1125</v>
      </c>
      <c r="I218" s="32">
        <v>1202</v>
      </c>
      <c r="J218" s="32">
        <v>1088</v>
      </c>
      <c r="K218" s="32">
        <v>1221</v>
      </c>
      <c r="L218" s="13"/>
      <c r="M218" s="34">
        <v>0.14624027657735522</v>
      </c>
      <c r="N218" s="34">
        <v>0.15188277926579485</v>
      </c>
      <c r="O218" s="34">
        <v>0.15058210784313725</v>
      </c>
      <c r="P218" s="34">
        <v>0.14816925487961249</v>
      </c>
      <c r="Q218" s="34">
        <v>0.13299823393560659</v>
      </c>
      <c r="R218" s="34">
        <v>0.11970106944981317</v>
      </c>
      <c r="S218" s="34">
        <v>0.12599395229029006</v>
      </c>
      <c r="T218" s="34">
        <v>0.12688694183468807</v>
      </c>
      <c r="U218" s="34">
        <v>0.11567084839464171</v>
      </c>
      <c r="V218" s="34">
        <f t="shared" si="59"/>
        <v>0.12690988462737762</v>
      </c>
      <c r="W218" s="13"/>
      <c r="X218" s="9">
        <f t="shared" si="57"/>
        <v>0.44326241134751765</v>
      </c>
      <c r="Y218" s="12">
        <f t="shared" si="58"/>
        <v>-1.9330391949977599E-2</v>
      </c>
    </row>
    <row r="219" spans="1:25" s="21" customFormat="1" ht="24.9" customHeight="1" x14ac:dyDescent="0.3">
      <c r="A219" s="8" t="s">
        <v>201</v>
      </c>
      <c r="B219" s="32">
        <v>524</v>
      </c>
      <c r="C219" s="32">
        <v>607</v>
      </c>
      <c r="D219" s="32">
        <v>633</v>
      </c>
      <c r="E219" s="32">
        <v>735</v>
      </c>
      <c r="F219" s="32">
        <v>826</v>
      </c>
      <c r="G219" s="32">
        <v>909</v>
      </c>
      <c r="H219" s="32">
        <v>1110</v>
      </c>
      <c r="I219" s="32">
        <v>1010</v>
      </c>
      <c r="J219" s="32">
        <v>991</v>
      </c>
      <c r="K219" s="32">
        <v>1138</v>
      </c>
      <c r="L219" s="13"/>
      <c r="M219" s="34">
        <v>9.0579083837510802E-2</v>
      </c>
      <c r="N219" s="34">
        <v>9.5635733417362534E-2</v>
      </c>
      <c r="O219" s="34">
        <v>9.6966911764705885E-2</v>
      </c>
      <c r="P219" s="34">
        <v>0.10471577147741844</v>
      </c>
      <c r="Q219" s="34">
        <v>0.11221301453606847</v>
      </c>
      <c r="R219" s="34">
        <v>0.11712408194820255</v>
      </c>
      <c r="S219" s="34">
        <v>0.12431403292641953</v>
      </c>
      <c r="T219" s="34">
        <v>0.10661881135859812</v>
      </c>
      <c r="U219" s="34">
        <v>0.10535828194769296</v>
      </c>
      <c r="V219" s="34">
        <f t="shared" si="59"/>
        <v>0.11828292277310051</v>
      </c>
      <c r="W219" s="13"/>
      <c r="X219" s="9">
        <f t="shared" si="57"/>
        <v>1.1717557251908395</v>
      </c>
      <c r="Y219" s="12">
        <f t="shared" si="58"/>
        <v>2.7703838935589711E-2</v>
      </c>
    </row>
    <row r="220" spans="1:25" s="21" customFormat="1" ht="24.9" customHeight="1" x14ac:dyDescent="0.3">
      <c r="A220" s="8" t="s">
        <v>96</v>
      </c>
      <c r="B220" s="32">
        <v>964</v>
      </c>
      <c r="C220" s="32">
        <v>1076</v>
      </c>
      <c r="D220" s="32">
        <v>1171</v>
      </c>
      <c r="E220" s="32">
        <v>1287</v>
      </c>
      <c r="F220" s="32">
        <v>1360</v>
      </c>
      <c r="G220" s="32">
        <v>1286</v>
      </c>
      <c r="H220" s="32">
        <v>1447</v>
      </c>
      <c r="I220" s="32">
        <v>1270</v>
      </c>
      <c r="J220" s="32">
        <v>1427</v>
      </c>
      <c r="K220" s="32">
        <v>1571</v>
      </c>
      <c r="L220" s="13"/>
      <c r="M220" s="34">
        <v>0.16663785652549698</v>
      </c>
      <c r="N220" s="34">
        <v>0.16952891129667561</v>
      </c>
      <c r="O220" s="34">
        <v>0.17938112745098039</v>
      </c>
      <c r="P220" s="34">
        <v>0.18335945291352043</v>
      </c>
      <c r="Q220" s="34">
        <v>0.18475750577367206</v>
      </c>
      <c r="R220" s="34">
        <v>0.16570029635356268</v>
      </c>
      <c r="S220" s="34">
        <v>0.16205622130137753</v>
      </c>
      <c r="T220" s="34">
        <v>0.13406523804496992</v>
      </c>
      <c r="U220" s="34">
        <v>0.15171167339995748</v>
      </c>
      <c r="V220" s="34">
        <f t="shared" si="59"/>
        <v>0.1632886394345702</v>
      </c>
      <c r="W220" s="13"/>
      <c r="X220" s="9">
        <f t="shared" si="57"/>
        <v>0.6296680497925311</v>
      </c>
      <c r="Y220" s="12">
        <f t="shared" si="58"/>
        <v>-3.3492170909267815E-3</v>
      </c>
    </row>
    <row r="221" spans="1:25" s="21" customFormat="1" ht="24.9" customHeight="1" x14ac:dyDescent="0.3">
      <c r="A221" s="8" t="s">
        <v>97</v>
      </c>
      <c r="B221" s="32">
        <v>132</v>
      </c>
      <c r="C221" s="32">
        <v>179</v>
      </c>
      <c r="D221" s="32">
        <v>201</v>
      </c>
      <c r="E221" s="32">
        <v>183</v>
      </c>
      <c r="F221" s="32">
        <v>183</v>
      </c>
      <c r="G221" s="32">
        <v>197</v>
      </c>
      <c r="H221" s="32">
        <v>186</v>
      </c>
      <c r="I221" s="32">
        <v>150</v>
      </c>
      <c r="J221" s="32">
        <v>231</v>
      </c>
      <c r="K221" s="32">
        <v>226</v>
      </c>
      <c r="L221" s="13"/>
      <c r="M221" s="34">
        <v>2.2817631806395851E-2</v>
      </c>
      <c r="N221" s="34">
        <v>2.8202300299354024E-2</v>
      </c>
      <c r="O221" s="34">
        <v>3.079044117647059E-2</v>
      </c>
      <c r="P221" s="34">
        <v>2.6072090041316425E-2</v>
      </c>
      <c r="Q221" s="34">
        <v>2.4860752615133812E-2</v>
      </c>
      <c r="R221" s="34">
        <v>2.5383326890864578E-2</v>
      </c>
      <c r="S221" s="34">
        <v>2.0831000111994624E-2</v>
      </c>
      <c r="T221" s="34">
        <v>1.5834476934445264E-2</v>
      </c>
      <c r="U221" s="34">
        <v>2.4558792260259407E-2</v>
      </c>
      <c r="V221" s="34">
        <f t="shared" si="59"/>
        <v>2.3490281675501507E-2</v>
      </c>
      <c r="W221" s="13"/>
      <c r="X221" s="9">
        <f t="shared" si="57"/>
        <v>0.71212121212121215</v>
      </c>
      <c r="Y221" s="12">
        <f t="shared" si="58"/>
        <v>6.7264986910565636E-4</v>
      </c>
    </row>
    <row r="222" spans="1:25" s="21" customFormat="1" ht="24.9" customHeight="1" x14ac:dyDescent="0.3">
      <c r="A222" s="8" t="s">
        <v>98</v>
      </c>
      <c r="B222" s="32">
        <v>361</v>
      </c>
      <c r="C222" s="32">
        <v>397</v>
      </c>
      <c r="D222" s="32">
        <v>411</v>
      </c>
      <c r="E222" s="32">
        <v>425</v>
      </c>
      <c r="F222" s="32">
        <v>572</v>
      </c>
      <c r="G222" s="32">
        <v>631</v>
      </c>
      <c r="H222" s="32">
        <v>873</v>
      </c>
      <c r="I222" s="32">
        <v>1587</v>
      </c>
      <c r="J222" s="32">
        <v>1011</v>
      </c>
      <c r="K222" s="32">
        <v>1068</v>
      </c>
      <c r="L222" s="13"/>
      <c r="M222" s="34">
        <v>6.2402765773552291E-2</v>
      </c>
      <c r="N222" s="34">
        <v>6.2549235859461164E-2</v>
      </c>
      <c r="O222" s="34">
        <v>6.295955882352941E-2</v>
      </c>
      <c r="P222" s="34">
        <v>6.054993588830318E-2</v>
      </c>
      <c r="Q222" s="34">
        <v>7.7706833310691475E-2</v>
      </c>
      <c r="R222" s="34">
        <v>8.1303955675814971E-2</v>
      </c>
      <c r="S222" s="34">
        <v>9.7771306977265091E-2</v>
      </c>
      <c r="T222" s="34">
        <v>0.1675287659664309</v>
      </c>
      <c r="U222" s="34">
        <v>0.10748458430788858</v>
      </c>
      <c r="V222" s="34">
        <f t="shared" si="59"/>
        <v>0.11100717181166199</v>
      </c>
      <c r="W222" s="13"/>
      <c r="X222" s="9">
        <f t="shared" si="57"/>
        <v>1.9584487534626041</v>
      </c>
      <c r="Y222" s="12">
        <f t="shared" si="58"/>
        <v>4.8604406038109699E-2</v>
      </c>
    </row>
    <row r="223" spans="1:25" s="21" customFormat="1" ht="24.9" customHeight="1" x14ac:dyDescent="0.3">
      <c r="A223" s="8" t="s">
        <v>99</v>
      </c>
      <c r="B223" s="32">
        <v>236</v>
      </c>
      <c r="C223" s="32">
        <v>261</v>
      </c>
      <c r="D223" s="32">
        <v>217</v>
      </c>
      <c r="E223" s="32">
        <v>224</v>
      </c>
      <c r="F223" s="32">
        <v>270</v>
      </c>
      <c r="G223" s="32">
        <v>280</v>
      </c>
      <c r="H223" s="32">
        <v>333</v>
      </c>
      <c r="I223" s="32">
        <v>289</v>
      </c>
      <c r="J223" s="32">
        <v>833</v>
      </c>
      <c r="K223" s="32">
        <v>445</v>
      </c>
      <c r="L223" s="13"/>
      <c r="M223" s="34">
        <v>4.0795159896283489E-2</v>
      </c>
      <c r="N223" s="34">
        <v>4.1121789821963135E-2</v>
      </c>
      <c r="O223" s="34">
        <v>3.3241421568627451E-2</v>
      </c>
      <c r="P223" s="34">
        <v>3.191337797407038E-2</v>
      </c>
      <c r="Q223" s="34">
        <v>3.6679798940361365E-2</v>
      </c>
      <c r="R223" s="34">
        <v>3.6077825022548637E-2</v>
      </c>
      <c r="S223" s="34">
        <v>3.7294209877925859E-2</v>
      </c>
      <c r="T223" s="34">
        <v>3.0507758893697879E-2</v>
      </c>
      <c r="U223" s="34">
        <v>8.8560493302147561E-2</v>
      </c>
      <c r="V223" s="34">
        <f t="shared" si="59"/>
        <v>4.6252988254859163E-2</v>
      </c>
      <c r="W223" s="13"/>
      <c r="X223" s="9">
        <f t="shared" si="57"/>
        <v>0.88559322033898313</v>
      </c>
      <c r="Y223" s="12">
        <f t="shared" si="58"/>
        <v>5.457828358575674E-3</v>
      </c>
    </row>
    <row r="224" spans="1:25" s="21" customFormat="1" ht="24.9" customHeight="1" x14ac:dyDescent="0.3">
      <c r="A224" s="8" t="s">
        <v>100</v>
      </c>
      <c r="B224" s="32">
        <v>756</v>
      </c>
      <c r="C224" s="32">
        <v>815</v>
      </c>
      <c r="D224" s="32">
        <v>854</v>
      </c>
      <c r="E224" s="32">
        <v>825</v>
      </c>
      <c r="F224" s="32">
        <v>734</v>
      </c>
      <c r="G224" s="32">
        <v>738</v>
      </c>
      <c r="H224" s="32">
        <v>820</v>
      </c>
      <c r="I224" s="32">
        <v>715</v>
      </c>
      <c r="J224" s="32">
        <v>720</v>
      </c>
      <c r="K224" s="32">
        <v>910</v>
      </c>
      <c r="L224" s="13"/>
      <c r="M224" s="34">
        <v>0.13068280034572169</v>
      </c>
      <c r="N224" s="34">
        <v>0.12840712147471245</v>
      </c>
      <c r="O224" s="34">
        <v>0.13082107843137256</v>
      </c>
      <c r="P224" s="34">
        <v>0.11753811084200029</v>
      </c>
      <c r="Q224" s="34">
        <v>9.9714712674908307E-2</v>
      </c>
      <c r="R224" s="34">
        <v>9.5090838809431769E-2</v>
      </c>
      <c r="S224" s="34">
        <v>9.1835591891589199E-2</v>
      </c>
      <c r="T224" s="34">
        <v>7.5477673387522426E-2</v>
      </c>
      <c r="U224" s="34">
        <v>7.6546884967042317E-2</v>
      </c>
      <c r="V224" s="34">
        <f t="shared" si="59"/>
        <v>9.4584762498700764E-2</v>
      </c>
      <c r="W224" s="13"/>
      <c r="X224" s="9">
        <f t="shared" si="57"/>
        <v>0.20370370370370372</v>
      </c>
      <c r="Y224" s="12">
        <f t="shared" si="58"/>
        <v>-3.6098037847020925E-2</v>
      </c>
    </row>
    <row r="225" spans="1:25" s="21" customFormat="1" ht="24.9" customHeight="1" x14ac:dyDescent="0.3">
      <c r="A225" s="8" t="s">
        <v>101</v>
      </c>
      <c r="B225" s="32">
        <v>542</v>
      </c>
      <c r="C225" s="32">
        <v>633</v>
      </c>
      <c r="D225" s="32">
        <v>614</v>
      </c>
      <c r="E225" s="32">
        <v>576</v>
      </c>
      <c r="F225" s="32">
        <v>54</v>
      </c>
      <c r="G225" s="32">
        <v>596</v>
      </c>
      <c r="H225" s="32">
        <v>683</v>
      </c>
      <c r="I225" s="32">
        <v>638</v>
      </c>
      <c r="J225" s="32">
        <v>655</v>
      </c>
      <c r="K225" s="32">
        <v>744</v>
      </c>
      <c r="L225" s="13"/>
      <c r="M225" s="34">
        <v>9.3690579083837516E-2</v>
      </c>
      <c r="N225" s="34">
        <v>9.9732156924531273E-2</v>
      </c>
      <c r="O225" s="34">
        <v>9.4056372549019607E-2</v>
      </c>
      <c r="P225" s="34">
        <v>8.2062971933323833E-2</v>
      </c>
      <c r="Q225" s="34">
        <v>7.3359597880722728E-3</v>
      </c>
      <c r="R225" s="34">
        <v>7.6794227547996391E-2</v>
      </c>
      <c r="S225" s="34">
        <v>7.6492328368238327E-2</v>
      </c>
      <c r="T225" s="34">
        <v>6.7349308561173868E-2</v>
      </c>
      <c r="U225" s="34">
        <v>6.9636402296406552E-2</v>
      </c>
      <c r="V225" s="34">
        <f t="shared" si="59"/>
        <v>7.7330838790146558E-2</v>
      </c>
      <c r="W225" s="13"/>
      <c r="X225" s="9">
        <f t="shared" si="57"/>
        <v>0.37269372693726943</v>
      </c>
      <c r="Y225" s="12">
        <f t="shared" si="58"/>
        <v>-1.6359740293690958E-2</v>
      </c>
    </row>
    <row r="226" spans="1:25" s="21" customFormat="1" ht="24.9" customHeight="1" x14ac:dyDescent="0.3">
      <c r="A226" s="8" t="s">
        <v>102</v>
      </c>
      <c r="B226" s="32">
        <v>250</v>
      </c>
      <c r="C226" s="32">
        <v>268</v>
      </c>
      <c r="D226" s="32">
        <v>271</v>
      </c>
      <c r="E226" s="32">
        <v>318</v>
      </c>
      <c r="F226" s="32">
        <v>298</v>
      </c>
      <c r="G226" s="32">
        <v>294</v>
      </c>
      <c r="H226" s="32">
        <v>325</v>
      </c>
      <c r="I226" s="32">
        <v>344</v>
      </c>
      <c r="J226" s="32">
        <v>320</v>
      </c>
      <c r="K226" s="32">
        <v>360</v>
      </c>
      <c r="L226" s="13"/>
      <c r="M226" s="34">
        <v>4.3215211754537596E-2</v>
      </c>
      <c r="N226" s="34">
        <v>4.2224673073893181E-2</v>
      </c>
      <c r="O226" s="34">
        <v>4.1513480392156861E-2</v>
      </c>
      <c r="P226" s="34">
        <v>4.5305599088189201E-2</v>
      </c>
      <c r="Q226" s="34">
        <v>4.0483629941584026E-2</v>
      </c>
      <c r="R226" s="34">
        <v>3.7881716273676071E-2</v>
      </c>
      <c r="S226" s="34">
        <v>3.6398252883861573E-2</v>
      </c>
      <c r="T226" s="34">
        <v>3.6313733769661141E-2</v>
      </c>
      <c r="U226" s="34">
        <v>3.4020837763129919E-2</v>
      </c>
      <c r="V226" s="34">
        <f t="shared" si="59"/>
        <v>3.7418147801683815E-2</v>
      </c>
      <c r="W226" s="13"/>
      <c r="X226" s="9">
        <f t="shared" si="57"/>
        <v>0.43999999999999995</v>
      </c>
      <c r="Y226" s="12">
        <f t="shared" si="58"/>
        <v>-5.7970639528537801E-3</v>
      </c>
    </row>
    <row r="227" spans="1:25" s="21" customFormat="1" ht="24.9" customHeight="1" x14ac:dyDescent="0.3">
      <c r="A227" s="8" t="s">
        <v>103</v>
      </c>
      <c r="B227" s="32">
        <v>53</v>
      </c>
      <c r="C227" s="32">
        <v>72</v>
      </c>
      <c r="D227" s="32">
        <v>75</v>
      </c>
      <c r="E227" s="32">
        <v>83</v>
      </c>
      <c r="F227" s="32">
        <v>118</v>
      </c>
      <c r="G227" s="32">
        <v>152</v>
      </c>
      <c r="H227" s="32">
        <v>183</v>
      </c>
      <c r="I227" s="32">
        <v>176</v>
      </c>
      <c r="J227" s="32">
        <v>191</v>
      </c>
      <c r="K227" s="32">
        <v>327</v>
      </c>
      <c r="L227" s="13"/>
      <c r="M227" s="34">
        <v>9.1616248919619715E-3</v>
      </c>
      <c r="N227" s="34">
        <v>1.1343942019851899E-2</v>
      </c>
      <c r="O227" s="34">
        <v>1.1488970588235295E-2</v>
      </c>
      <c r="P227" s="34">
        <v>1.1825046302892149E-2</v>
      </c>
      <c r="Q227" s="34">
        <v>1.6030430648009783E-2</v>
      </c>
      <c r="R227" s="34">
        <v>1.958510501224069E-2</v>
      </c>
      <c r="S227" s="34">
        <v>2.0495016239220516E-2</v>
      </c>
      <c r="T227" s="34">
        <v>1.8579119603082443E-2</v>
      </c>
      <c r="U227" s="34">
        <v>2.0306187539868171E-2</v>
      </c>
      <c r="V227" s="34">
        <f t="shared" si="59"/>
        <v>3.3988150919862799E-2</v>
      </c>
      <c r="W227" s="13"/>
      <c r="X227" s="9">
        <f t="shared" si="57"/>
        <v>5.1698113207547172</v>
      </c>
      <c r="Y227" s="12">
        <f t="shared" si="58"/>
        <v>2.4826526027900829E-2</v>
      </c>
    </row>
    <row r="228" spans="1:25" s="21" customFormat="1" ht="24.9" customHeight="1" x14ac:dyDescent="0.3">
      <c r="A228" s="52" t="s">
        <v>4</v>
      </c>
      <c r="B228" s="33">
        <v>5785</v>
      </c>
      <c r="C228" s="33">
        <v>6347</v>
      </c>
      <c r="D228" s="33">
        <v>6528</v>
      </c>
      <c r="E228" s="33">
        <v>7019</v>
      </c>
      <c r="F228" s="33">
        <v>7361</v>
      </c>
      <c r="G228" s="33">
        <v>7761</v>
      </c>
      <c r="H228" s="33">
        <v>8929</v>
      </c>
      <c r="I228" s="33">
        <v>9473</v>
      </c>
      <c r="J228" s="33">
        <v>9406</v>
      </c>
      <c r="K228" s="33">
        <v>9621</v>
      </c>
      <c r="L228" s="41"/>
      <c r="M228" s="35">
        <v>1</v>
      </c>
      <c r="N228" s="35">
        <v>1</v>
      </c>
      <c r="O228" s="35">
        <v>1</v>
      </c>
      <c r="P228" s="35">
        <v>1</v>
      </c>
      <c r="Q228" s="35">
        <v>1</v>
      </c>
      <c r="R228" s="35">
        <v>1</v>
      </c>
      <c r="S228" s="35">
        <v>1</v>
      </c>
      <c r="T228" s="35">
        <v>1</v>
      </c>
      <c r="U228" s="35">
        <v>1</v>
      </c>
      <c r="V228" s="35">
        <f t="shared" si="59"/>
        <v>1</v>
      </c>
      <c r="W228" s="41"/>
      <c r="X228" s="10">
        <f t="shared" si="57"/>
        <v>0.66309420916162498</v>
      </c>
      <c r="Y228" s="14">
        <f t="shared" si="58"/>
        <v>0</v>
      </c>
    </row>
    <row r="229" spans="1:25" s="21" customFormat="1" ht="24.9" customHeight="1" x14ac:dyDescent="0.3">
      <c r="A229" s="13" t="s">
        <v>231</v>
      </c>
      <c r="B229" s="17"/>
      <c r="C229" s="17"/>
      <c r="D229" s="17"/>
      <c r="E229" s="17"/>
      <c r="F229" s="17"/>
      <c r="G229" s="17"/>
      <c r="H229" s="17"/>
      <c r="I229" s="17"/>
      <c r="J229" s="17"/>
      <c r="K229" s="17"/>
      <c r="X229" s="30"/>
      <c r="Y229" s="30"/>
    </row>
    <row r="230" spans="1:25" s="21" customFormat="1" ht="24.9" customHeight="1" x14ac:dyDescent="0.3">
      <c r="B230" s="17"/>
      <c r="C230" s="17"/>
      <c r="D230" s="17"/>
      <c r="E230" s="17"/>
      <c r="F230" s="17"/>
      <c r="G230" s="17"/>
      <c r="H230" s="17"/>
      <c r="I230" s="17"/>
      <c r="J230" s="17"/>
      <c r="K230" s="17"/>
      <c r="X230" s="30"/>
      <c r="Y230" s="30"/>
    </row>
    <row r="231" spans="1:25" s="21" customFormat="1" ht="50.1" customHeight="1" x14ac:dyDescent="0.3">
      <c r="A231" s="36" t="s">
        <v>104</v>
      </c>
      <c r="B231" s="36">
        <v>2013</v>
      </c>
      <c r="C231" s="36">
        <v>2014</v>
      </c>
      <c r="D231" s="36">
        <v>2015</v>
      </c>
      <c r="E231" s="36">
        <v>2016</v>
      </c>
      <c r="F231" s="36">
        <v>2017</v>
      </c>
      <c r="G231" s="36">
        <v>2018</v>
      </c>
      <c r="H231" s="36">
        <v>2019</v>
      </c>
      <c r="I231" s="36">
        <v>2020</v>
      </c>
      <c r="J231" s="36">
        <v>2021</v>
      </c>
      <c r="K231" s="36">
        <v>2022</v>
      </c>
      <c r="L231" s="40"/>
      <c r="M231" s="36">
        <v>2013</v>
      </c>
      <c r="N231" s="36">
        <v>2014</v>
      </c>
      <c r="O231" s="36">
        <v>2015</v>
      </c>
      <c r="P231" s="36">
        <v>2016</v>
      </c>
      <c r="Q231" s="36">
        <v>2017</v>
      </c>
      <c r="R231" s="36">
        <v>2018</v>
      </c>
      <c r="S231" s="36">
        <v>2019</v>
      </c>
      <c r="T231" s="36">
        <v>2020</v>
      </c>
      <c r="U231" s="36">
        <v>2021</v>
      </c>
      <c r="V231" s="36">
        <v>2022</v>
      </c>
      <c r="W231" s="40"/>
      <c r="X231" s="42" t="s">
        <v>241</v>
      </c>
      <c r="Y231" s="42" t="s">
        <v>242</v>
      </c>
    </row>
    <row r="232" spans="1:25" s="21" customFormat="1" ht="24.9" customHeight="1" x14ac:dyDescent="0.3">
      <c r="A232" s="8" t="s">
        <v>105</v>
      </c>
      <c r="B232" s="32">
        <v>107</v>
      </c>
      <c r="C232" s="32">
        <v>91</v>
      </c>
      <c r="D232" s="32">
        <v>90</v>
      </c>
      <c r="E232" s="32">
        <v>91</v>
      </c>
      <c r="F232" s="32">
        <v>111</v>
      </c>
      <c r="G232" s="32">
        <v>96</v>
      </c>
      <c r="H232" s="32">
        <v>86</v>
      </c>
      <c r="I232" s="32">
        <v>237</v>
      </c>
      <c r="J232" s="32">
        <v>212</v>
      </c>
      <c r="K232" s="32">
        <v>63</v>
      </c>
      <c r="L232" s="13"/>
      <c r="M232" s="34">
        <f>B232/B$238</f>
        <v>4.7492232578783843E-2</v>
      </c>
      <c r="N232" s="34">
        <f t="shared" ref="N232:V236" si="60">C232/C$238</f>
        <v>3.880597014925373E-2</v>
      </c>
      <c r="O232" s="34">
        <f t="shared" si="60"/>
        <v>3.992901508429459E-2</v>
      </c>
      <c r="P232" s="34">
        <f t="shared" si="60"/>
        <v>4.296506137865911E-2</v>
      </c>
      <c r="Q232" s="34">
        <f t="shared" si="60"/>
        <v>4.9465240641711233E-2</v>
      </c>
      <c r="R232" s="34">
        <f t="shared" si="60"/>
        <v>4.4588945657222483E-2</v>
      </c>
      <c r="S232" s="34">
        <f t="shared" si="60"/>
        <v>3.5159443990188062E-2</v>
      </c>
      <c r="T232" s="34">
        <f t="shared" si="60"/>
        <v>8.2263103089205133E-2</v>
      </c>
      <c r="U232" s="34">
        <f t="shared" si="60"/>
        <v>8.0242240726722175E-2</v>
      </c>
      <c r="V232" s="34">
        <f t="shared" si="60"/>
        <v>3.0716723549488054E-2</v>
      </c>
      <c r="W232" s="13"/>
      <c r="X232" s="9">
        <f t="shared" ref="X232:X238" si="61">K232/B232-1</f>
        <v>-0.41121495327102808</v>
      </c>
      <c r="Y232" s="12">
        <f t="shared" ref="Y232:Y238" si="62">V232-M232</f>
        <v>-1.6775509029295789E-2</v>
      </c>
    </row>
    <row r="233" spans="1:25" s="21" customFormat="1" ht="24.9" customHeight="1" x14ac:dyDescent="0.3">
      <c r="A233" s="8" t="s">
        <v>106</v>
      </c>
      <c r="B233" s="32">
        <v>574</v>
      </c>
      <c r="C233" s="32">
        <v>557</v>
      </c>
      <c r="D233" s="32">
        <v>559</v>
      </c>
      <c r="E233" s="32">
        <v>493</v>
      </c>
      <c r="F233" s="32">
        <v>545</v>
      </c>
      <c r="G233" s="32">
        <v>471</v>
      </c>
      <c r="H233" s="32">
        <v>556</v>
      </c>
      <c r="I233" s="32">
        <v>875</v>
      </c>
      <c r="J233" s="32">
        <v>803</v>
      </c>
      <c r="K233" s="32">
        <v>526</v>
      </c>
      <c r="L233" s="13"/>
      <c r="M233" s="34">
        <f t="shared" ref="M233:M236" si="63">B233/B$238</f>
        <v>0.25477141588992452</v>
      </c>
      <c r="N233" s="34">
        <f t="shared" si="60"/>
        <v>0.23752665245202559</v>
      </c>
      <c r="O233" s="34">
        <f t="shared" si="60"/>
        <v>0.24800354924578527</v>
      </c>
      <c r="P233" s="34">
        <f t="shared" si="60"/>
        <v>0.232766761095373</v>
      </c>
      <c r="Q233" s="34">
        <f t="shared" si="60"/>
        <v>0.24286987522281639</v>
      </c>
      <c r="R233" s="34">
        <f t="shared" si="60"/>
        <v>0.21876451463074778</v>
      </c>
      <c r="S233" s="34">
        <f t="shared" si="60"/>
        <v>0.22730989370400653</v>
      </c>
      <c r="T233" s="34">
        <f t="shared" si="60"/>
        <v>0.30371398819854217</v>
      </c>
      <c r="U233" s="34">
        <f t="shared" si="60"/>
        <v>0.30393641180923542</v>
      </c>
      <c r="V233" s="34">
        <f t="shared" si="60"/>
        <v>0.25646026328620186</v>
      </c>
      <c r="W233" s="13"/>
      <c r="X233" s="9">
        <f t="shared" si="61"/>
        <v>-8.362369337979092E-2</v>
      </c>
      <c r="Y233" s="12">
        <f t="shared" si="62"/>
        <v>1.6888473962773376E-3</v>
      </c>
    </row>
    <row r="234" spans="1:25" s="21" customFormat="1" ht="24.9" customHeight="1" x14ac:dyDescent="0.3">
      <c r="A234" s="8" t="s">
        <v>107</v>
      </c>
      <c r="B234" s="32">
        <v>874</v>
      </c>
      <c r="C234" s="32">
        <v>888</v>
      </c>
      <c r="D234" s="32">
        <v>832</v>
      </c>
      <c r="E234" s="32">
        <v>800</v>
      </c>
      <c r="F234" s="32">
        <v>763</v>
      </c>
      <c r="G234" s="32">
        <v>724</v>
      </c>
      <c r="H234" s="32">
        <v>818</v>
      </c>
      <c r="I234" s="32">
        <v>828</v>
      </c>
      <c r="J234" s="32">
        <v>786</v>
      </c>
      <c r="K234" s="32">
        <v>613</v>
      </c>
      <c r="L234" s="13"/>
      <c r="M234" s="34">
        <f t="shared" si="63"/>
        <v>0.38792720816688858</v>
      </c>
      <c r="N234" s="34">
        <f t="shared" si="60"/>
        <v>0.3786780383795309</v>
      </c>
      <c r="O234" s="34">
        <f t="shared" si="60"/>
        <v>0.36912156166814553</v>
      </c>
      <c r="P234" s="34">
        <f t="shared" si="60"/>
        <v>0.37771482530689332</v>
      </c>
      <c r="Q234" s="34">
        <f t="shared" si="60"/>
        <v>0.34001782531194297</v>
      </c>
      <c r="R234" s="34">
        <f t="shared" si="60"/>
        <v>0.3362749651648862</v>
      </c>
      <c r="S234" s="34">
        <f t="shared" si="60"/>
        <v>0.33442354865085855</v>
      </c>
      <c r="T234" s="34">
        <f t="shared" si="60"/>
        <v>0.28740020826102047</v>
      </c>
      <c r="U234" s="34">
        <f t="shared" si="60"/>
        <v>0.29750189250567749</v>
      </c>
      <c r="V234" s="34">
        <f t="shared" si="60"/>
        <v>0.29887859580692344</v>
      </c>
      <c r="W234" s="13"/>
      <c r="X234" s="9">
        <f t="shared" si="61"/>
        <v>-0.2986270022883295</v>
      </c>
      <c r="Y234" s="12">
        <f t="shared" si="62"/>
        <v>-8.904861235996514E-2</v>
      </c>
    </row>
    <row r="235" spans="1:25" s="21" customFormat="1" ht="24.9" customHeight="1" x14ac:dyDescent="0.3">
      <c r="A235" s="8" t="s">
        <v>108</v>
      </c>
      <c r="B235" s="32">
        <v>508</v>
      </c>
      <c r="C235" s="32">
        <v>615</v>
      </c>
      <c r="D235" s="32">
        <v>596</v>
      </c>
      <c r="E235" s="32">
        <v>581</v>
      </c>
      <c r="F235" s="32">
        <v>605</v>
      </c>
      <c r="G235" s="32">
        <v>637</v>
      </c>
      <c r="H235" s="32">
        <v>736</v>
      </c>
      <c r="I235" s="32">
        <v>711</v>
      </c>
      <c r="J235" s="32">
        <v>661</v>
      </c>
      <c r="K235" s="32">
        <v>667</v>
      </c>
      <c r="L235" s="13"/>
      <c r="M235" s="34">
        <f t="shared" si="63"/>
        <v>0.22547714158899246</v>
      </c>
      <c r="N235" s="34">
        <f t="shared" si="60"/>
        <v>0.26226012793176973</v>
      </c>
      <c r="O235" s="34">
        <f t="shared" si="60"/>
        <v>0.26441881100266196</v>
      </c>
      <c r="P235" s="34">
        <f t="shared" si="60"/>
        <v>0.27431539187913123</v>
      </c>
      <c r="Q235" s="34">
        <f t="shared" si="60"/>
        <v>0.26960784313725489</v>
      </c>
      <c r="R235" s="34">
        <f t="shared" si="60"/>
        <v>0.29586623316302835</v>
      </c>
      <c r="S235" s="34">
        <f t="shared" si="60"/>
        <v>0.30089942763695832</v>
      </c>
      <c r="T235" s="34">
        <f t="shared" si="60"/>
        <v>0.24678930926761541</v>
      </c>
      <c r="U235" s="34">
        <f t="shared" si="60"/>
        <v>0.25018925056775171</v>
      </c>
      <c r="V235" s="34">
        <f t="shared" si="60"/>
        <v>0.32520721599219893</v>
      </c>
      <c r="W235" s="13"/>
      <c r="X235" s="9">
        <f t="shared" si="61"/>
        <v>0.31299212598425208</v>
      </c>
      <c r="Y235" s="12">
        <f t="shared" si="62"/>
        <v>9.973007440320647E-2</v>
      </c>
    </row>
    <row r="236" spans="1:25" s="21" customFormat="1" ht="24.9" customHeight="1" x14ac:dyDescent="0.3">
      <c r="A236" s="8" t="s">
        <v>109</v>
      </c>
      <c r="B236" s="32">
        <v>190</v>
      </c>
      <c r="C236" s="32">
        <v>194</v>
      </c>
      <c r="D236" s="32">
        <v>177</v>
      </c>
      <c r="E236" s="32">
        <v>153</v>
      </c>
      <c r="F236" s="32">
        <v>220</v>
      </c>
      <c r="G236" s="32">
        <v>225</v>
      </c>
      <c r="H236" s="32">
        <v>250</v>
      </c>
      <c r="I236" s="32">
        <v>230</v>
      </c>
      <c r="J236" s="32">
        <v>180</v>
      </c>
      <c r="K236" s="32">
        <v>182</v>
      </c>
      <c r="L236" s="13"/>
      <c r="M236" s="34">
        <f t="shared" si="63"/>
        <v>8.4332001775410559E-2</v>
      </c>
      <c r="N236" s="34">
        <f t="shared" si="60"/>
        <v>8.272921108742004E-2</v>
      </c>
      <c r="O236" s="34">
        <f t="shared" si="60"/>
        <v>7.852706299911269E-2</v>
      </c>
      <c r="P236" s="34">
        <f t="shared" si="60"/>
        <v>7.2237960339943341E-2</v>
      </c>
      <c r="Q236" s="34">
        <f t="shared" si="60"/>
        <v>9.8039215686274508E-2</v>
      </c>
      <c r="R236" s="34">
        <f t="shared" si="60"/>
        <v>0.10450534138411519</v>
      </c>
      <c r="S236" s="34">
        <f t="shared" si="60"/>
        <v>0.10220768601798855</v>
      </c>
      <c r="T236" s="34">
        <f t="shared" si="60"/>
        <v>7.9833391183616806E-2</v>
      </c>
      <c r="U236" s="34">
        <f t="shared" si="60"/>
        <v>6.8130204390613167E-2</v>
      </c>
      <c r="V236" s="34">
        <f t="shared" si="60"/>
        <v>8.8737201365187715E-2</v>
      </c>
      <c r="W236" s="13"/>
      <c r="X236" s="9">
        <f t="shared" si="61"/>
        <v>-4.2105263157894757E-2</v>
      </c>
      <c r="Y236" s="12">
        <f t="shared" si="62"/>
        <v>4.4051995897771562E-3</v>
      </c>
    </row>
    <row r="237" spans="1:25" s="21" customFormat="1" ht="24.9" customHeight="1" x14ac:dyDescent="0.3">
      <c r="A237" s="8" t="s">
        <v>110</v>
      </c>
      <c r="B237" s="32">
        <v>803</v>
      </c>
      <c r="C237" s="32">
        <v>904</v>
      </c>
      <c r="D237" s="32">
        <v>999</v>
      </c>
      <c r="E237" s="32">
        <v>1295</v>
      </c>
      <c r="F237" s="32">
        <v>1564</v>
      </c>
      <c r="G237" s="32">
        <v>1732</v>
      </c>
      <c r="H237" s="32">
        <v>2116</v>
      </c>
      <c r="I237" s="32">
        <v>2250</v>
      </c>
      <c r="J237" s="32">
        <v>2672</v>
      </c>
      <c r="K237" s="32">
        <v>3147</v>
      </c>
      <c r="L237" s="13"/>
      <c r="M237" s="71" t="s">
        <v>240</v>
      </c>
      <c r="N237" s="71" t="s">
        <v>240</v>
      </c>
      <c r="O237" s="71" t="s">
        <v>240</v>
      </c>
      <c r="P237" s="71" t="s">
        <v>240</v>
      </c>
      <c r="Q237" s="71" t="s">
        <v>240</v>
      </c>
      <c r="R237" s="71" t="s">
        <v>240</v>
      </c>
      <c r="S237" s="71" t="s">
        <v>240</v>
      </c>
      <c r="T237" s="71" t="s">
        <v>240</v>
      </c>
      <c r="U237" s="71" t="s">
        <v>240</v>
      </c>
      <c r="V237" s="71" t="s">
        <v>240</v>
      </c>
      <c r="W237" s="13"/>
      <c r="X237" s="9">
        <f t="shared" si="61"/>
        <v>2.9190535491905356</v>
      </c>
      <c r="Y237" s="72" t="s">
        <v>240</v>
      </c>
    </row>
    <row r="238" spans="1:25" s="21" customFormat="1" ht="24.9" customHeight="1" x14ac:dyDescent="0.3">
      <c r="A238" s="52" t="s">
        <v>4</v>
      </c>
      <c r="B238" s="33">
        <f>SUM(B232:B236)</f>
        <v>2253</v>
      </c>
      <c r="C238" s="33">
        <f t="shared" ref="C238:K238" si="64">SUM(C232:C236)</f>
        <v>2345</v>
      </c>
      <c r="D238" s="33">
        <f t="shared" si="64"/>
        <v>2254</v>
      </c>
      <c r="E238" s="33">
        <f t="shared" si="64"/>
        <v>2118</v>
      </c>
      <c r="F238" s="33">
        <f t="shared" si="64"/>
        <v>2244</v>
      </c>
      <c r="G238" s="33">
        <f t="shared" si="64"/>
        <v>2153</v>
      </c>
      <c r="H238" s="33">
        <f t="shared" si="64"/>
        <v>2446</v>
      </c>
      <c r="I238" s="33">
        <f t="shared" si="64"/>
        <v>2881</v>
      </c>
      <c r="J238" s="33">
        <f t="shared" si="64"/>
        <v>2642</v>
      </c>
      <c r="K238" s="33">
        <f t="shared" si="64"/>
        <v>2051</v>
      </c>
      <c r="L238" s="41"/>
      <c r="M238" s="35">
        <v>1</v>
      </c>
      <c r="N238" s="35">
        <v>1</v>
      </c>
      <c r="O238" s="35">
        <v>1</v>
      </c>
      <c r="P238" s="35">
        <v>1</v>
      </c>
      <c r="Q238" s="35">
        <v>1</v>
      </c>
      <c r="R238" s="35">
        <v>1</v>
      </c>
      <c r="S238" s="35">
        <v>1</v>
      </c>
      <c r="T238" s="35">
        <v>1</v>
      </c>
      <c r="U238" s="35">
        <v>1</v>
      </c>
      <c r="V238" s="35">
        <v>2</v>
      </c>
      <c r="W238" s="13"/>
      <c r="X238" s="10">
        <f t="shared" si="61"/>
        <v>-8.9658233466489157E-2</v>
      </c>
      <c r="Y238" s="14">
        <f t="shared" si="62"/>
        <v>1</v>
      </c>
    </row>
    <row r="239" spans="1:25" s="21" customFormat="1" ht="24.9" customHeight="1" x14ac:dyDescent="0.3">
      <c r="A239" s="13" t="s">
        <v>111</v>
      </c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53"/>
      <c r="Y239" s="53"/>
    </row>
    <row r="240" spans="1:25" s="21" customFormat="1" ht="24.9" customHeight="1" x14ac:dyDescent="0.3">
      <c r="B240" s="17"/>
      <c r="C240" s="17"/>
      <c r="D240" s="17"/>
      <c r="E240" s="17"/>
      <c r="F240" s="17"/>
      <c r="G240" s="17"/>
      <c r="H240" s="17"/>
      <c r="I240" s="17"/>
      <c r="J240" s="17"/>
      <c r="K240" s="17"/>
      <c r="X240" s="30"/>
      <c r="Y240" s="30"/>
    </row>
    <row r="241" spans="1:25" s="21" customFormat="1" ht="50.1" customHeight="1" x14ac:dyDescent="0.3">
      <c r="A241" s="36" t="s">
        <v>112</v>
      </c>
      <c r="B241" s="36">
        <v>2013</v>
      </c>
      <c r="C241" s="36">
        <v>2014</v>
      </c>
      <c r="D241" s="36">
        <v>2015</v>
      </c>
      <c r="E241" s="36">
        <v>2016</v>
      </c>
      <c r="F241" s="36">
        <v>2017</v>
      </c>
      <c r="G241" s="36">
        <v>2018</v>
      </c>
      <c r="H241" s="36">
        <v>2019</v>
      </c>
      <c r="I241" s="36">
        <v>2020</v>
      </c>
      <c r="J241" s="36">
        <v>2021</v>
      </c>
      <c r="K241" s="36">
        <v>2022</v>
      </c>
      <c r="L241" s="40"/>
      <c r="M241" s="36">
        <v>2013</v>
      </c>
      <c r="N241" s="36">
        <v>2014</v>
      </c>
      <c r="O241" s="36">
        <v>2015</v>
      </c>
      <c r="P241" s="36">
        <v>2016</v>
      </c>
      <c r="Q241" s="36">
        <v>2017</v>
      </c>
      <c r="R241" s="36">
        <v>2018</v>
      </c>
      <c r="S241" s="36">
        <v>2019</v>
      </c>
      <c r="T241" s="36">
        <v>2020</v>
      </c>
      <c r="U241" s="36">
        <v>2021</v>
      </c>
      <c r="V241" s="36">
        <v>2022</v>
      </c>
      <c r="W241" s="40"/>
      <c r="X241" s="42" t="s">
        <v>241</v>
      </c>
      <c r="Y241" s="42" t="s">
        <v>242</v>
      </c>
    </row>
    <row r="242" spans="1:25" s="21" customFormat="1" ht="24.9" customHeight="1" x14ac:dyDescent="0.3">
      <c r="A242" s="8" t="s">
        <v>47</v>
      </c>
      <c r="B242" s="32">
        <v>1435</v>
      </c>
      <c r="C242" s="32">
        <v>1537</v>
      </c>
      <c r="D242" s="32">
        <v>1579</v>
      </c>
      <c r="E242" s="32">
        <v>1680</v>
      </c>
      <c r="F242" s="32">
        <v>1764</v>
      </c>
      <c r="G242" s="32">
        <v>1738</v>
      </c>
      <c r="H242" s="32">
        <v>1990</v>
      </c>
      <c r="I242" s="32">
        <v>1957</v>
      </c>
      <c r="J242" s="32">
        <v>1982</v>
      </c>
      <c r="K242" s="32">
        <v>1991</v>
      </c>
      <c r="L242" s="13"/>
      <c r="M242" s="34">
        <v>0.46956806282722513</v>
      </c>
      <c r="N242" s="34">
        <v>0.47306863650353953</v>
      </c>
      <c r="O242" s="34">
        <v>0.48539809406701506</v>
      </c>
      <c r="P242" s="34">
        <v>0.4922355698798711</v>
      </c>
      <c r="Q242" s="34">
        <v>0.46323529411764708</v>
      </c>
      <c r="R242" s="34">
        <v>0.44736164736164735</v>
      </c>
      <c r="S242" s="34">
        <v>0.43621218763700131</v>
      </c>
      <c r="T242" s="34">
        <v>0.38140713311245372</v>
      </c>
      <c r="U242" s="34">
        <v>0.37297704177643959</v>
      </c>
      <c r="V242" s="34">
        <f>K242/K$245</f>
        <v>0.38303193535975377</v>
      </c>
      <c r="W242" s="13"/>
      <c r="X242" s="9">
        <f t="shared" ref="X242:X245" si="65">K242/B242-1</f>
        <v>0.38745644599303142</v>
      </c>
      <c r="Y242" s="12">
        <f t="shared" ref="Y242:Y245" si="66">V242-M242</f>
        <v>-8.6536127467471358E-2</v>
      </c>
    </row>
    <row r="243" spans="1:25" s="21" customFormat="1" ht="24.9" customHeight="1" x14ac:dyDescent="0.3">
      <c r="A243" s="8" t="s">
        <v>48</v>
      </c>
      <c r="B243" s="32">
        <v>1509</v>
      </c>
      <c r="C243" s="32">
        <v>1586</v>
      </c>
      <c r="D243" s="32">
        <v>1487</v>
      </c>
      <c r="E243" s="32">
        <v>1491</v>
      </c>
      <c r="F243" s="32">
        <v>1669</v>
      </c>
      <c r="G243" s="32">
        <v>1699</v>
      </c>
      <c r="H243" s="32">
        <v>1949</v>
      </c>
      <c r="I243" s="32">
        <v>2304</v>
      </c>
      <c r="J243" s="32">
        <v>2218</v>
      </c>
      <c r="K243" s="32">
        <v>1898</v>
      </c>
      <c r="L243" s="13"/>
      <c r="M243" s="34">
        <v>0.49378272251308902</v>
      </c>
      <c r="N243" s="34">
        <v>0.4881502000615574</v>
      </c>
      <c r="O243" s="34">
        <v>0.45711650783891794</v>
      </c>
      <c r="P243" s="34">
        <v>0.43685906826838561</v>
      </c>
      <c r="Q243" s="34">
        <v>0.43828781512605042</v>
      </c>
      <c r="R243" s="34">
        <v>0.43732303732303734</v>
      </c>
      <c r="S243" s="34">
        <v>0.42722490135905306</v>
      </c>
      <c r="T243" s="34">
        <v>0.44903527577470281</v>
      </c>
      <c r="U243" s="34">
        <v>0.41738803161460292</v>
      </c>
      <c r="V243" s="34">
        <f t="shared" ref="V243:V245" si="67">K243/K$245</f>
        <v>0.36514043863024243</v>
      </c>
      <c r="W243" s="13"/>
      <c r="X243" s="9">
        <f t="shared" si="65"/>
        <v>0.25778661365142486</v>
      </c>
      <c r="Y243" s="12">
        <f t="shared" si="66"/>
        <v>-0.1286422838828466</v>
      </c>
    </row>
    <row r="244" spans="1:25" s="21" customFormat="1" ht="24.9" customHeight="1" x14ac:dyDescent="0.3">
      <c r="A244" s="8" t="s">
        <v>13</v>
      </c>
      <c r="B244" s="32">
        <v>112</v>
      </c>
      <c r="C244" s="32">
        <v>126</v>
      </c>
      <c r="D244" s="32">
        <v>187</v>
      </c>
      <c r="E244" s="32">
        <v>242</v>
      </c>
      <c r="F244" s="32">
        <v>375</v>
      </c>
      <c r="G244" s="32">
        <v>448</v>
      </c>
      <c r="H244" s="32">
        <v>623</v>
      </c>
      <c r="I244" s="32">
        <v>870</v>
      </c>
      <c r="J244" s="32">
        <v>1114</v>
      </c>
      <c r="K244" s="32">
        <v>1309</v>
      </c>
      <c r="L244" s="13"/>
      <c r="M244" s="34">
        <v>3.6649214659685861E-2</v>
      </c>
      <c r="N244" s="34">
        <v>3.8781163434903045E-2</v>
      </c>
      <c r="O244" s="34">
        <v>5.7485398094067018E-2</v>
      </c>
      <c r="P244" s="34">
        <v>7.0905361851743329E-2</v>
      </c>
      <c r="Q244" s="34">
        <v>9.8476890756302518E-2</v>
      </c>
      <c r="R244" s="34">
        <v>0.11531531531531532</v>
      </c>
      <c r="S244" s="34">
        <v>0.13656291100394563</v>
      </c>
      <c r="T244" s="34">
        <v>0.16955759111284349</v>
      </c>
      <c r="U244" s="34">
        <v>0.20963492660895747</v>
      </c>
      <c r="V244" s="34">
        <f t="shared" si="67"/>
        <v>0.25182762601000386</v>
      </c>
      <c r="W244" s="13"/>
      <c r="X244" s="9">
        <f t="shared" si="65"/>
        <v>10.6875</v>
      </c>
      <c r="Y244" s="12">
        <f t="shared" si="66"/>
        <v>0.21517841135031801</v>
      </c>
    </row>
    <row r="245" spans="1:25" s="21" customFormat="1" ht="24.9" customHeight="1" x14ac:dyDescent="0.3">
      <c r="A245" s="52" t="s">
        <v>4</v>
      </c>
      <c r="B245" s="33">
        <v>3056</v>
      </c>
      <c r="C245" s="33">
        <v>3249</v>
      </c>
      <c r="D245" s="33">
        <v>3253</v>
      </c>
      <c r="E245" s="33">
        <v>3413</v>
      </c>
      <c r="F245" s="33">
        <v>3808</v>
      </c>
      <c r="G245" s="33">
        <v>3885</v>
      </c>
      <c r="H245" s="33">
        <v>4562</v>
      </c>
      <c r="I245" s="33">
        <v>5131</v>
      </c>
      <c r="J245" s="33">
        <v>5314</v>
      </c>
      <c r="K245" s="33">
        <f>SUM(K242:K244)</f>
        <v>5198</v>
      </c>
      <c r="L245" s="41"/>
      <c r="M245" s="35">
        <v>1</v>
      </c>
      <c r="N245" s="35">
        <v>1</v>
      </c>
      <c r="O245" s="35">
        <v>1</v>
      </c>
      <c r="P245" s="35">
        <v>1</v>
      </c>
      <c r="Q245" s="35">
        <v>1</v>
      </c>
      <c r="R245" s="35">
        <v>1</v>
      </c>
      <c r="S245" s="35">
        <v>1</v>
      </c>
      <c r="T245" s="35">
        <v>1</v>
      </c>
      <c r="U245" s="35">
        <v>1</v>
      </c>
      <c r="V245" s="35">
        <f t="shared" si="67"/>
        <v>1</v>
      </c>
      <c r="W245" s="13"/>
      <c r="X245" s="10">
        <f t="shared" si="65"/>
        <v>0.7009162303664922</v>
      </c>
      <c r="Y245" s="14">
        <f t="shared" si="66"/>
        <v>0</v>
      </c>
    </row>
    <row r="246" spans="1:25" s="21" customFormat="1" ht="24.9" customHeight="1" x14ac:dyDescent="0.3">
      <c r="B246" s="17"/>
      <c r="C246" s="17"/>
      <c r="D246" s="17"/>
      <c r="E246" s="17"/>
      <c r="F246" s="17"/>
      <c r="G246" s="17"/>
      <c r="H246" s="17"/>
      <c r="I246" s="17"/>
      <c r="J246" s="17"/>
      <c r="K246" s="17"/>
      <c r="X246" s="30"/>
      <c r="Y246" s="30"/>
    </row>
    <row r="247" spans="1:25" s="21" customFormat="1" ht="50.1" customHeight="1" x14ac:dyDescent="0.3">
      <c r="A247" s="36" t="s">
        <v>113</v>
      </c>
      <c r="B247" s="36">
        <v>2013</v>
      </c>
      <c r="C247" s="36">
        <v>2014</v>
      </c>
      <c r="D247" s="36">
        <v>2015</v>
      </c>
      <c r="E247" s="36">
        <v>2016</v>
      </c>
      <c r="F247" s="36">
        <v>2017</v>
      </c>
      <c r="G247" s="36">
        <v>2018</v>
      </c>
      <c r="H247" s="36">
        <v>2019</v>
      </c>
      <c r="I247" s="36">
        <v>2020</v>
      </c>
      <c r="J247" s="36">
        <v>2021</v>
      </c>
      <c r="K247" s="36">
        <v>2022</v>
      </c>
      <c r="L247" s="40"/>
      <c r="M247" s="36">
        <v>2013</v>
      </c>
      <c r="N247" s="36">
        <v>2014</v>
      </c>
      <c r="O247" s="36">
        <v>2015</v>
      </c>
      <c r="P247" s="36">
        <v>2016</v>
      </c>
      <c r="Q247" s="36">
        <v>2017</v>
      </c>
      <c r="R247" s="36">
        <v>2018</v>
      </c>
      <c r="S247" s="36">
        <v>2019</v>
      </c>
      <c r="T247" s="36">
        <v>2020</v>
      </c>
      <c r="U247" s="36">
        <v>2021</v>
      </c>
      <c r="V247" s="36">
        <v>2022</v>
      </c>
      <c r="W247" s="40"/>
      <c r="X247" s="42" t="s">
        <v>241</v>
      </c>
      <c r="Y247" s="42" t="s">
        <v>242</v>
      </c>
    </row>
    <row r="248" spans="1:25" s="21" customFormat="1" ht="24.9" customHeight="1" x14ac:dyDescent="0.3">
      <c r="A248" s="8" t="s">
        <v>114</v>
      </c>
      <c r="B248" s="32">
        <v>642</v>
      </c>
      <c r="C248" s="32">
        <v>685</v>
      </c>
      <c r="D248" s="32">
        <v>633</v>
      </c>
      <c r="E248" s="32">
        <v>703</v>
      </c>
      <c r="F248" s="32">
        <v>744</v>
      </c>
      <c r="G248" s="32">
        <v>756</v>
      </c>
      <c r="H248" s="32">
        <v>865</v>
      </c>
      <c r="I248" s="32">
        <v>736</v>
      </c>
      <c r="J248" s="32">
        <v>787</v>
      </c>
      <c r="K248" s="32">
        <v>756</v>
      </c>
      <c r="L248" s="13"/>
      <c r="M248" s="73">
        <f>B248/B$260</f>
        <v>0.21007853403141361</v>
      </c>
      <c r="N248" s="73">
        <f t="shared" ref="N248:V260" si="68">C248/C$260</f>
        <v>0.21083410280086182</v>
      </c>
      <c r="O248" s="73">
        <f t="shared" si="68"/>
        <v>0.19458960959114663</v>
      </c>
      <c r="P248" s="73">
        <f t="shared" si="68"/>
        <v>0.20597714620568414</v>
      </c>
      <c r="Q248" s="73">
        <f t="shared" si="68"/>
        <v>0.1953781512605042</v>
      </c>
      <c r="R248" s="73">
        <f t="shared" si="68"/>
        <v>0.19459459459459461</v>
      </c>
      <c r="S248" s="73">
        <f t="shared" si="68"/>
        <v>0.18960982025427445</v>
      </c>
      <c r="T248" s="73">
        <f t="shared" si="68"/>
        <v>0.14344182420580784</v>
      </c>
      <c r="U248" s="73">
        <f t="shared" si="68"/>
        <v>0.14809936018065487</v>
      </c>
      <c r="V248" s="73">
        <f t="shared" si="68"/>
        <v>0.14544055405925355</v>
      </c>
      <c r="W248" s="13"/>
      <c r="X248" s="9">
        <f t="shared" ref="X248:X260" si="69">K248/B248-1</f>
        <v>0.17757009345794383</v>
      </c>
      <c r="Y248" s="9">
        <f t="shared" ref="Y248:Y260" si="70">V248-M248</f>
        <v>-6.4637979972160059E-2</v>
      </c>
    </row>
    <row r="249" spans="1:25" s="21" customFormat="1" ht="24.9" customHeight="1" x14ac:dyDescent="0.3">
      <c r="A249" s="8" t="s">
        <v>19</v>
      </c>
      <c r="B249" s="32">
        <v>4</v>
      </c>
      <c r="C249" s="32">
        <v>2</v>
      </c>
      <c r="D249" s="32">
        <v>8</v>
      </c>
      <c r="E249" s="32">
        <v>1</v>
      </c>
      <c r="F249" s="32">
        <v>5</v>
      </c>
      <c r="G249" s="32">
        <v>10</v>
      </c>
      <c r="H249" s="32">
        <v>4</v>
      </c>
      <c r="I249" s="32">
        <v>8</v>
      </c>
      <c r="J249" s="32">
        <v>2</v>
      </c>
      <c r="K249" s="32">
        <v>3</v>
      </c>
      <c r="L249" s="13"/>
      <c r="M249" s="73">
        <f t="shared" ref="M249:M260" si="71">B249/B$260</f>
        <v>1.3089005235602095E-3</v>
      </c>
      <c r="N249" s="73">
        <f t="shared" si="68"/>
        <v>6.1557402277623882E-4</v>
      </c>
      <c r="O249" s="73">
        <f t="shared" si="68"/>
        <v>2.4592683676606208E-3</v>
      </c>
      <c r="P249" s="73">
        <f t="shared" si="68"/>
        <v>2.9299736302373279E-4</v>
      </c>
      <c r="Q249" s="73">
        <f t="shared" si="68"/>
        <v>1.3130252100840337E-3</v>
      </c>
      <c r="R249" s="73">
        <f t="shared" si="68"/>
        <v>2.5740025740025739E-3</v>
      </c>
      <c r="S249" s="73">
        <f t="shared" si="68"/>
        <v>8.7680841736080669E-4</v>
      </c>
      <c r="T249" s="73">
        <f t="shared" si="68"/>
        <v>1.5591502631066068E-3</v>
      </c>
      <c r="U249" s="73">
        <f t="shared" si="68"/>
        <v>3.7636432066240122E-4</v>
      </c>
      <c r="V249" s="73">
        <f t="shared" si="68"/>
        <v>5.7714505579068874E-4</v>
      </c>
      <c r="W249" s="13"/>
      <c r="X249" s="9">
        <f t="shared" si="69"/>
        <v>-0.25</v>
      </c>
      <c r="Y249" s="9">
        <f t="shared" si="70"/>
        <v>-7.3175546776952077E-4</v>
      </c>
    </row>
    <row r="250" spans="1:25" s="21" customFormat="1" ht="24.9" customHeight="1" x14ac:dyDescent="0.3">
      <c r="A250" s="8" t="s">
        <v>165</v>
      </c>
      <c r="B250" s="32">
        <v>276</v>
      </c>
      <c r="C250" s="32">
        <v>349</v>
      </c>
      <c r="D250" s="32">
        <v>355</v>
      </c>
      <c r="E250" s="32">
        <v>343</v>
      </c>
      <c r="F250" s="32">
        <v>395</v>
      </c>
      <c r="G250" s="32">
        <v>382</v>
      </c>
      <c r="H250" s="32">
        <v>349</v>
      </c>
      <c r="I250" s="32">
        <v>384</v>
      </c>
      <c r="J250" s="32">
        <v>404</v>
      </c>
      <c r="K250" s="32">
        <v>377</v>
      </c>
      <c r="L250" s="13"/>
      <c r="M250" s="73">
        <f t="shared" si="71"/>
        <v>9.0314136125654448E-2</v>
      </c>
      <c r="N250" s="73">
        <f t="shared" si="68"/>
        <v>0.10741766697445368</v>
      </c>
      <c r="O250" s="73">
        <f t="shared" si="68"/>
        <v>0.10913003381494006</v>
      </c>
      <c r="P250" s="73">
        <f t="shared" si="68"/>
        <v>0.10049809551714034</v>
      </c>
      <c r="Q250" s="73">
        <f t="shared" si="68"/>
        <v>0.10372899159663866</v>
      </c>
      <c r="R250" s="73">
        <f t="shared" si="68"/>
        <v>9.8326898326898324E-2</v>
      </c>
      <c r="S250" s="73">
        <f t="shared" si="68"/>
        <v>7.6501534414730385E-2</v>
      </c>
      <c r="T250" s="73">
        <f t="shared" si="68"/>
        <v>7.4839212629117136E-2</v>
      </c>
      <c r="U250" s="73">
        <f t="shared" si="68"/>
        <v>7.6025592773805037E-2</v>
      </c>
      <c r="V250" s="73">
        <f t="shared" si="68"/>
        <v>7.2527895344363214E-2</v>
      </c>
      <c r="W250" s="13"/>
      <c r="X250" s="9">
        <f t="shared" si="69"/>
        <v>0.36594202898550732</v>
      </c>
      <c r="Y250" s="9">
        <f t="shared" si="70"/>
        <v>-1.7786240781291235E-2</v>
      </c>
    </row>
    <row r="251" spans="1:25" s="21" customFormat="1" ht="24.9" customHeight="1" x14ac:dyDescent="0.3">
      <c r="A251" s="8" t="s">
        <v>115</v>
      </c>
      <c r="B251" s="32">
        <v>174</v>
      </c>
      <c r="C251" s="32">
        <v>216</v>
      </c>
      <c r="D251" s="32">
        <v>212</v>
      </c>
      <c r="E251" s="32">
        <v>215</v>
      </c>
      <c r="F251" s="32">
        <v>204</v>
      </c>
      <c r="G251" s="32">
        <v>217</v>
      </c>
      <c r="H251" s="32">
        <v>234</v>
      </c>
      <c r="I251" s="32">
        <v>220</v>
      </c>
      <c r="J251" s="32">
        <v>196</v>
      </c>
      <c r="K251" s="32">
        <v>202</v>
      </c>
      <c r="L251" s="13"/>
      <c r="M251" s="73">
        <f t="shared" si="71"/>
        <v>5.6937172774869108E-2</v>
      </c>
      <c r="N251" s="73">
        <f t="shared" si="68"/>
        <v>6.6481994459833799E-2</v>
      </c>
      <c r="O251" s="73">
        <f t="shared" si="68"/>
        <v>6.5170611743006451E-2</v>
      </c>
      <c r="P251" s="73">
        <f t="shared" si="68"/>
        <v>6.299443305010255E-2</v>
      </c>
      <c r="Q251" s="73">
        <f t="shared" si="68"/>
        <v>5.3571428571428568E-2</v>
      </c>
      <c r="R251" s="73">
        <f t="shared" si="68"/>
        <v>5.5855855855855854E-2</v>
      </c>
      <c r="S251" s="73">
        <f t="shared" si="68"/>
        <v>5.1293292415607192E-2</v>
      </c>
      <c r="T251" s="73">
        <f t="shared" si="68"/>
        <v>4.2876632235431693E-2</v>
      </c>
      <c r="U251" s="73">
        <f t="shared" si="68"/>
        <v>3.6883703424915315E-2</v>
      </c>
      <c r="V251" s="73">
        <f t="shared" si="68"/>
        <v>3.886110042323971E-2</v>
      </c>
      <c r="W251" s="13"/>
      <c r="X251" s="9">
        <f t="shared" si="69"/>
        <v>0.16091954022988508</v>
      </c>
      <c r="Y251" s="9">
        <f t="shared" si="70"/>
        <v>-1.8076072351629398E-2</v>
      </c>
    </row>
    <row r="252" spans="1:25" s="21" customFormat="1" ht="24.9" customHeight="1" x14ac:dyDescent="0.3">
      <c r="A252" s="8" t="s">
        <v>72</v>
      </c>
      <c r="B252" s="32">
        <v>353</v>
      </c>
      <c r="C252" s="32">
        <v>305</v>
      </c>
      <c r="D252" s="32">
        <v>347</v>
      </c>
      <c r="E252" s="32">
        <v>357</v>
      </c>
      <c r="F252" s="32">
        <v>456</v>
      </c>
      <c r="G252" s="32">
        <v>424</v>
      </c>
      <c r="H252" s="32">
        <v>560</v>
      </c>
      <c r="I252" s="32">
        <v>591</v>
      </c>
      <c r="J252" s="32">
        <v>587</v>
      </c>
      <c r="K252" s="32">
        <v>683</v>
      </c>
      <c r="L252" s="13"/>
      <c r="M252" s="73">
        <f t="shared" si="71"/>
        <v>0.11551047120418848</v>
      </c>
      <c r="N252" s="73">
        <f t="shared" si="68"/>
        <v>9.3875038473376429E-2</v>
      </c>
      <c r="O252" s="73">
        <f t="shared" si="68"/>
        <v>0.10667076544727944</v>
      </c>
      <c r="P252" s="73">
        <f t="shared" si="68"/>
        <v>0.10460005859947261</v>
      </c>
      <c r="Q252" s="73">
        <f t="shared" si="68"/>
        <v>0.11974789915966387</v>
      </c>
      <c r="R252" s="73">
        <f t="shared" si="68"/>
        <v>0.10913770913770914</v>
      </c>
      <c r="S252" s="73">
        <f t="shared" si="68"/>
        <v>0.12275317843051294</v>
      </c>
      <c r="T252" s="73">
        <f t="shared" si="68"/>
        <v>0.11518222568700058</v>
      </c>
      <c r="U252" s="73">
        <f t="shared" si="68"/>
        <v>0.11046292811441476</v>
      </c>
      <c r="V252" s="73">
        <f t="shared" si="68"/>
        <v>0.13139669103501347</v>
      </c>
      <c r="W252" s="13"/>
      <c r="X252" s="9">
        <f t="shared" si="69"/>
        <v>0.93484419263456098</v>
      </c>
      <c r="Y252" s="9">
        <f t="shared" si="70"/>
        <v>1.5886219830824999E-2</v>
      </c>
    </row>
    <row r="253" spans="1:25" s="21" customFormat="1" ht="24.9" customHeight="1" x14ac:dyDescent="0.3">
      <c r="A253" s="8" t="s">
        <v>116</v>
      </c>
      <c r="B253" s="32">
        <v>295</v>
      </c>
      <c r="C253" s="32">
        <v>297</v>
      </c>
      <c r="D253" s="32">
        <v>300</v>
      </c>
      <c r="E253" s="32">
        <v>330</v>
      </c>
      <c r="F253" s="32">
        <v>324</v>
      </c>
      <c r="G253" s="32">
        <v>299</v>
      </c>
      <c r="H253" s="32">
        <v>365</v>
      </c>
      <c r="I253" s="32">
        <v>290</v>
      </c>
      <c r="J253" s="32">
        <v>328</v>
      </c>
      <c r="K253" s="32">
        <v>210</v>
      </c>
      <c r="L253" s="13"/>
      <c r="M253" s="73">
        <f t="shared" si="71"/>
        <v>9.6531413612565439E-2</v>
      </c>
      <c r="N253" s="73">
        <f t="shared" si="68"/>
        <v>9.141274238227147E-2</v>
      </c>
      <c r="O253" s="73">
        <f t="shared" si="68"/>
        <v>9.2222563787273282E-2</v>
      </c>
      <c r="P253" s="73">
        <f t="shared" si="68"/>
        <v>9.6689129797831813E-2</v>
      </c>
      <c r="Q253" s="73">
        <f t="shared" si="68"/>
        <v>8.5084033613445381E-2</v>
      </c>
      <c r="R253" s="73">
        <f t="shared" si="68"/>
        <v>7.696267696267696E-2</v>
      </c>
      <c r="S253" s="73">
        <f t="shared" si="68"/>
        <v>8.0008768084173607E-2</v>
      </c>
      <c r="T253" s="73">
        <f t="shared" si="68"/>
        <v>5.6519197037614502E-2</v>
      </c>
      <c r="U253" s="73">
        <f t="shared" si="68"/>
        <v>6.1723748588633796E-2</v>
      </c>
      <c r="V253" s="73">
        <f t="shared" si="68"/>
        <v>4.0400153905348214E-2</v>
      </c>
      <c r="W253" s="13"/>
      <c r="X253" s="9">
        <f t="shared" si="69"/>
        <v>-0.28813559322033899</v>
      </c>
      <c r="Y253" s="9">
        <f t="shared" si="70"/>
        <v>-5.6131259707217225E-2</v>
      </c>
    </row>
    <row r="254" spans="1:25" s="21" customFormat="1" ht="24.9" customHeight="1" x14ac:dyDescent="0.3">
      <c r="A254" s="8" t="s">
        <v>117</v>
      </c>
      <c r="B254" s="32">
        <v>9</v>
      </c>
      <c r="C254" s="32">
        <v>4</v>
      </c>
      <c r="D254" s="32">
        <v>9</v>
      </c>
      <c r="E254" s="32">
        <v>7</v>
      </c>
      <c r="F254" s="32">
        <v>12</v>
      </c>
      <c r="G254" s="32">
        <v>9</v>
      </c>
      <c r="H254" s="32">
        <v>8</v>
      </c>
      <c r="I254" s="32">
        <v>10</v>
      </c>
      <c r="J254" s="32">
        <v>8</v>
      </c>
      <c r="K254" s="32">
        <v>17</v>
      </c>
      <c r="L254" s="13"/>
      <c r="M254" s="73">
        <f t="shared" si="71"/>
        <v>2.9450261780104713E-3</v>
      </c>
      <c r="N254" s="73">
        <f t="shared" si="68"/>
        <v>1.2311480455524776E-3</v>
      </c>
      <c r="O254" s="73">
        <f t="shared" si="68"/>
        <v>2.7666769136181985E-3</v>
      </c>
      <c r="P254" s="73">
        <f t="shared" si="68"/>
        <v>2.0509815411661296E-3</v>
      </c>
      <c r="Q254" s="73">
        <f t="shared" si="68"/>
        <v>3.1512605042016808E-3</v>
      </c>
      <c r="R254" s="73">
        <f t="shared" si="68"/>
        <v>2.3166023166023165E-3</v>
      </c>
      <c r="S254" s="73">
        <f t="shared" si="68"/>
        <v>1.7536168347216134E-3</v>
      </c>
      <c r="T254" s="73">
        <f t="shared" si="68"/>
        <v>1.9489378288832587E-3</v>
      </c>
      <c r="U254" s="73">
        <f t="shared" si="68"/>
        <v>1.5054572826496049E-3</v>
      </c>
      <c r="V254" s="73">
        <f t="shared" si="68"/>
        <v>3.2704886494805694E-3</v>
      </c>
      <c r="W254" s="13"/>
      <c r="X254" s="9">
        <f t="shared" si="69"/>
        <v>0.88888888888888884</v>
      </c>
      <c r="Y254" s="9">
        <f t="shared" si="70"/>
        <v>3.2546247147009809E-4</v>
      </c>
    </row>
    <row r="255" spans="1:25" s="21" customFormat="1" ht="24.9" customHeight="1" x14ac:dyDescent="0.3">
      <c r="A255" s="8" t="s">
        <v>118</v>
      </c>
      <c r="B255" s="32">
        <v>156</v>
      </c>
      <c r="C255" s="32">
        <v>127</v>
      </c>
      <c r="D255" s="32">
        <v>144</v>
      </c>
      <c r="E255" s="32">
        <v>178</v>
      </c>
      <c r="F255" s="32">
        <v>168</v>
      </c>
      <c r="G255" s="32">
        <v>164</v>
      </c>
      <c r="H255" s="32">
        <v>224</v>
      </c>
      <c r="I255" s="32">
        <v>291</v>
      </c>
      <c r="J255" s="32">
        <v>735</v>
      </c>
      <c r="K255" s="32">
        <v>425</v>
      </c>
      <c r="L255" s="13"/>
      <c r="M255" s="73">
        <f t="shared" si="71"/>
        <v>5.1047120418848166E-2</v>
      </c>
      <c r="N255" s="73">
        <f t="shared" si="68"/>
        <v>3.9088950446291168E-2</v>
      </c>
      <c r="O255" s="73">
        <f t="shared" si="68"/>
        <v>4.4266830617891176E-2</v>
      </c>
      <c r="P255" s="73">
        <f t="shared" si="68"/>
        <v>5.2153530618224433E-2</v>
      </c>
      <c r="Q255" s="73">
        <f t="shared" si="68"/>
        <v>4.4117647058823532E-2</v>
      </c>
      <c r="R255" s="73">
        <f t="shared" si="68"/>
        <v>4.2213642213642211E-2</v>
      </c>
      <c r="S255" s="73">
        <f t="shared" si="68"/>
        <v>4.9101271372205171E-2</v>
      </c>
      <c r="T255" s="73">
        <f t="shared" si="68"/>
        <v>5.6714090820502827E-2</v>
      </c>
      <c r="U255" s="73">
        <f t="shared" si="68"/>
        <v>0.13831388784343243</v>
      </c>
      <c r="V255" s="73">
        <f t="shared" si="68"/>
        <v>8.176221623701424E-2</v>
      </c>
      <c r="W255" s="13"/>
      <c r="X255" s="9">
        <f t="shared" si="69"/>
        <v>1.7243589743589745</v>
      </c>
      <c r="Y255" s="9">
        <f t="shared" si="70"/>
        <v>3.0715095818166074E-2</v>
      </c>
    </row>
    <row r="256" spans="1:25" s="21" customFormat="1" ht="24.9" customHeight="1" x14ac:dyDescent="0.3">
      <c r="A256" s="8" t="s">
        <v>244</v>
      </c>
      <c r="B256" s="32">
        <v>0</v>
      </c>
      <c r="C256" s="32">
        <v>0</v>
      </c>
      <c r="D256" s="32">
        <v>0</v>
      </c>
      <c r="E256" s="32">
        <v>0</v>
      </c>
      <c r="F256" s="32">
        <v>0</v>
      </c>
      <c r="G256" s="32">
        <v>0</v>
      </c>
      <c r="H256" s="32">
        <v>0</v>
      </c>
      <c r="I256" s="32">
        <v>0</v>
      </c>
      <c r="J256" s="32">
        <v>0</v>
      </c>
      <c r="K256" s="32">
        <v>132</v>
      </c>
      <c r="L256" s="13"/>
      <c r="M256" s="73">
        <f t="shared" si="71"/>
        <v>0</v>
      </c>
      <c r="N256" s="73">
        <f t="shared" si="68"/>
        <v>0</v>
      </c>
      <c r="O256" s="73">
        <f t="shared" si="68"/>
        <v>0</v>
      </c>
      <c r="P256" s="73">
        <f t="shared" si="68"/>
        <v>0</v>
      </c>
      <c r="Q256" s="73">
        <f t="shared" si="68"/>
        <v>0</v>
      </c>
      <c r="R256" s="73">
        <f t="shared" si="68"/>
        <v>0</v>
      </c>
      <c r="S256" s="73">
        <f t="shared" si="68"/>
        <v>0</v>
      </c>
      <c r="T256" s="73">
        <f t="shared" si="68"/>
        <v>0</v>
      </c>
      <c r="U256" s="73">
        <f t="shared" si="68"/>
        <v>0</v>
      </c>
      <c r="V256" s="73">
        <f t="shared" si="68"/>
        <v>2.5394382454790303E-2</v>
      </c>
      <c r="W256" s="13"/>
      <c r="X256" s="9">
        <v>0</v>
      </c>
      <c r="Y256" s="9">
        <f t="shared" si="70"/>
        <v>2.5394382454790303E-2</v>
      </c>
    </row>
    <row r="257" spans="1:25" s="21" customFormat="1" ht="24.9" customHeight="1" x14ac:dyDescent="0.3">
      <c r="A257" s="8" t="s">
        <v>119</v>
      </c>
      <c r="B257" s="32">
        <v>675</v>
      </c>
      <c r="C257" s="32">
        <v>716</v>
      </c>
      <c r="D257" s="32">
        <v>699</v>
      </c>
      <c r="E257" s="32">
        <v>673</v>
      </c>
      <c r="F257" s="32">
        <v>734</v>
      </c>
      <c r="G257" s="32">
        <v>784</v>
      </c>
      <c r="H257" s="32">
        <v>855</v>
      </c>
      <c r="I257" s="32">
        <v>821</v>
      </c>
      <c r="J257" s="32">
        <v>505</v>
      </c>
      <c r="K257" s="32">
        <v>758</v>
      </c>
      <c r="L257" s="13"/>
      <c r="M257" s="73">
        <f t="shared" si="71"/>
        <v>0.22087696335078533</v>
      </c>
      <c r="N257" s="73">
        <f t="shared" si="68"/>
        <v>0.22037550015389351</v>
      </c>
      <c r="O257" s="73">
        <f t="shared" si="68"/>
        <v>0.21487857362434676</v>
      </c>
      <c r="P257" s="73">
        <f t="shared" si="68"/>
        <v>0.19718722531497215</v>
      </c>
      <c r="Q257" s="73">
        <f t="shared" si="68"/>
        <v>0.19275210084033614</v>
      </c>
      <c r="R257" s="73">
        <f t="shared" si="68"/>
        <v>0.20180180180180179</v>
      </c>
      <c r="S257" s="73">
        <f t="shared" si="68"/>
        <v>0.18741779921087243</v>
      </c>
      <c r="T257" s="73">
        <f t="shared" si="68"/>
        <v>0.16000779575131555</v>
      </c>
      <c r="U257" s="73">
        <f t="shared" si="68"/>
        <v>9.50319909672563E-2</v>
      </c>
      <c r="V257" s="73">
        <f t="shared" si="68"/>
        <v>0.14582531742978069</v>
      </c>
      <c r="W257" s="13"/>
      <c r="X257" s="9">
        <f t="shared" si="69"/>
        <v>0.12296296296296294</v>
      </c>
      <c r="Y257" s="9">
        <f t="shared" si="70"/>
        <v>-7.5051645921004634E-2</v>
      </c>
    </row>
    <row r="258" spans="1:25" s="21" customFormat="1" ht="24.9" customHeight="1" x14ac:dyDescent="0.3">
      <c r="A258" s="8" t="s">
        <v>120</v>
      </c>
      <c r="B258" s="32">
        <v>391</v>
      </c>
      <c r="C258" s="32">
        <v>443</v>
      </c>
      <c r="D258" s="32">
        <v>434</v>
      </c>
      <c r="E258" s="32">
        <v>422</v>
      </c>
      <c r="F258" s="32">
        <v>483</v>
      </c>
      <c r="G258" s="32">
        <v>468</v>
      </c>
      <c r="H258" s="32">
        <v>577</v>
      </c>
      <c r="I258" s="32">
        <v>543</v>
      </c>
      <c r="J258" s="32">
        <v>347</v>
      </c>
      <c r="K258" s="32">
        <v>592</v>
      </c>
      <c r="L258" s="13"/>
      <c r="M258" s="73">
        <f t="shared" si="71"/>
        <v>0.12794502617801048</v>
      </c>
      <c r="N258" s="73">
        <f t="shared" si="68"/>
        <v>0.13634964604493691</v>
      </c>
      <c r="O258" s="73">
        <f t="shared" si="68"/>
        <v>0.1334153089455887</v>
      </c>
      <c r="P258" s="73">
        <f t="shared" si="68"/>
        <v>0.12364488719601524</v>
      </c>
      <c r="Q258" s="73">
        <f t="shared" si="68"/>
        <v>0.12683823529411764</v>
      </c>
      <c r="R258" s="73">
        <f t="shared" si="68"/>
        <v>0.12046332046332046</v>
      </c>
      <c r="S258" s="73">
        <f t="shared" si="68"/>
        <v>0.12647961420429635</v>
      </c>
      <c r="T258" s="73">
        <f t="shared" si="68"/>
        <v>0.10582732410836095</v>
      </c>
      <c r="U258" s="73">
        <f t="shared" si="68"/>
        <v>6.5299209634926608E-2</v>
      </c>
      <c r="V258" s="73">
        <f t="shared" si="68"/>
        <v>0.11388995767602925</v>
      </c>
      <c r="W258" s="13"/>
      <c r="X258" s="9">
        <f t="shared" si="69"/>
        <v>0.51406649616368294</v>
      </c>
      <c r="Y258" s="9">
        <f t="shared" si="70"/>
        <v>-1.4055068501981238E-2</v>
      </c>
    </row>
    <row r="259" spans="1:25" s="21" customFormat="1" ht="24.9" customHeight="1" x14ac:dyDescent="0.3">
      <c r="A259" s="8" t="s">
        <v>13</v>
      </c>
      <c r="B259" s="32">
        <v>81</v>
      </c>
      <c r="C259" s="32">
        <v>105</v>
      </c>
      <c r="D259" s="32">
        <v>112</v>
      </c>
      <c r="E259" s="32">
        <v>184</v>
      </c>
      <c r="F259" s="32">
        <v>283</v>
      </c>
      <c r="G259" s="32">
        <v>372</v>
      </c>
      <c r="H259" s="32">
        <v>521</v>
      </c>
      <c r="I259" s="32">
        <v>1237</v>
      </c>
      <c r="J259" s="32">
        <v>1415</v>
      </c>
      <c r="K259" s="32">
        <v>1043</v>
      </c>
      <c r="L259" s="41"/>
      <c r="M259" s="73">
        <f t="shared" si="71"/>
        <v>2.6505235602094241E-2</v>
      </c>
      <c r="N259" s="73">
        <f t="shared" si="68"/>
        <v>3.2317636195752536E-2</v>
      </c>
      <c r="O259" s="73">
        <f t="shared" si="68"/>
        <v>3.4429757147248691E-2</v>
      </c>
      <c r="P259" s="73">
        <f t="shared" si="68"/>
        <v>5.3911514796366834E-2</v>
      </c>
      <c r="Q259" s="73">
        <f t="shared" si="68"/>
        <v>7.4317226890756302E-2</v>
      </c>
      <c r="R259" s="73">
        <f t="shared" si="68"/>
        <v>9.575289575289575E-2</v>
      </c>
      <c r="S259" s="73">
        <f t="shared" si="68"/>
        <v>0.11420429636124507</v>
      </c>
      <c r="T259" s="73">
        <f t="shared" si="68"/>
        <v>0.24108360943285909</v>
      </c>
      <c r="U259" s="73">
        <f t="shared" si="68"/>
        <v>0.26627775686864885</v>
      </c>
      <c r="V259" s="73">
        <f t="shared" si="68"/>
        <v>0.20065409772989612</v>
      </c>
      <c r="W259" s="13"/>
      <c r="X259" s="9">
        <f t="shared" si="69"/>
        <v>11.876543209876543</v>
      </c>
      <c r="Y259" s="9">
        <f t="shared" si="70"/>
        <v>0.17414886212780187</v>
      </c>
    </row>
    <row r="260" spans="1:25" s="21" customFormat="1" ht="24.9" customHeight="1" x14ac:dyDescent="0.3">
      <c r="A260" s="52" t="s">
        <v>4</v>
      </c>
      <c r="B260" s="33">
        <v>3056</v>
      </c>
      <c r="C260" s="33">
        <v>3249</v>
      </c>
      <c r="D260" s="33">
        <v>3253</v>
      </c>
      <c r="E260" s="33">
        <v>3413</v>
      </c>
      <c r="F260" s="33">
        <v>3808</v>
      </c>
      <c r="G260" s="33">
        <v>3885</v>
      </c>
      <c r="H260" s="33">
        <v>4562</v>
      </c>
      <c r="I260" s="33">
        <v>5131</v>
      </c>
      <c r="J260" s="33">
        <v>5314</v>
      </c>
      <c r="K260" s="33">
        <f>SUM(K248:K259)</f>
        <v>5198</v>
      </c>
      <c r="L260" s="41"/>
      <c r="M260" s="74">
        <f t="shared" si="71"/>
        <v>1</v>
      </c>
      <c r="N260" s="74">
        <f t="shared" si="68"/>
        <v>1</v>
      </c>
      <c r="O260" s="74">
        <f t="shared" si="68"/>
        <v>1</v>
      </c>
      <c r="P260" s="74">
        <f t="shared" si="68"/>
        <v>1</v>
      </c>
      <c r="Q260" s="74">
        <f t="shared" si="68"/>
        <v>1</v>
      </c>
      <c r="R260" s="74">
        <f t="shared" si="68"/>
        <v>1</v>
      </c>
      <c r="S260" s="74">
        <f t="shared" si="68"/>
        <v>1</v>
      </c>
      <c r="T260" s="74">
        <f t="shared" si="68"/>
        <v>1</v>
      </c>
      <c r="U260" s="74">
        <f t="shared" si="68"/>
        <v>1</v>
      </c>
      <c r="V260" s="74">
        <f t="shared" si="68"/>
        <v>1</v>
      </c>
      <c r="W260" s="41"/>
      <c r="X260" s="10">
        <f t="shared" si="69"/>
        <v>0.7009162303664922</v>
      </c>
      <c r="Y260" s="10">
        <f t="shared" si="70"/>
        <v>0</v>
      </c>
    </row>
    <row r="261" spans="1:25" s="21" customFormat="1" ht="24.9" customHeight="1" x14ac:dyDescent="0.3">
      <c r="B261" s="17"/>
      <c r="C261" s="17"/>
      <c r="D261" s="17"/>
      <c r="E261" s="17"/>
      <c r="F261" s="17"/>
      <c r="G261" s="17"/>
      <c r="H261" s="17"/>
      <c r="I261" s="17"/>
      <c r="J261" s="17"/>
      <c r="K261" s="17"/>
      <c r="X261" s="30"/>
      <c r="Y261" s="30"/>
    </row>
    <row r="262" spans="1:25" s="21" customFormat="1" ht="50.1" customHeight="1" x14ac:dyDescent="0.3">
      <c r="A262" s="36" t="s">
        <v>121</v>
      </c>
      <c r="B262" s="36">
        <v>2013</v>
      </c>
      <c r="C262" s="36">
        <v>2014</v>
      </c>
      <c r="D262" s="36">
        <v>2015</v>
      </c>
      <c r="E262" s="36">
        <v>2016</v>
      </c>
      <c r="F262" s="36">
        <v>2017</v>
      </c>
      <c r="G262" s="36">
        <v>2018</v>
      </c>
      <c r="H262" s="36">
        <v>2019</v>
      </c>
      <c r="I262" s="36">
        <v>2020</v>
      </c>
      <c r="J262" s="36">
        <v>2021</v>
      </c>
      <c r="K262" s="36">
        <v>2022</v>
      </c>
      <c r="L262" s="40"/>
      <c r="M262" s="36">
        <v>2013</v>
      </c>
      <c r="N262" s="36">
        <v>2014</v>
      </c>
      <c r="O262" s="36">
        <v>2015</v>
      </c>
      <c r="P262" s="36">
        <v>2016</v>
      </c>
      <c r="Q262" s="36">
        <v>2017</v>
      </c>
      <c r="R262" s="36">
        <v>2018</v>
      </c>
      <c r="S262" s="36">
        <v>2019</v>
      </c>
      <c r="T262" s="36">
        <v>2020</v>
      </c>
      <c r="U262" s="36">
        <v>2021</v>
      </c>
      <c r="V262" s="36">
        <v>2022</v>
      </c>
      <c r="W262" s="40"/>
      <c r="X262" s="42" t="s">
        <v>237</v>
      </c>
      <c r="Y262" s="42" t="s">
        <v>238</v>
      </c>
    </row>
    <row r="263" spans="1:25" s="21" customFormat="1" ht="24.9" customHeight="1" x14ac:dyDescent="0.3">
      <c r="A263" s="8" t="s">
        <v>11</v>
      </c>
      <c r="B263" s="32">
        <v>1534</v>
      </c>
      <c r="C263" s="32">
        <v>1670</v>
      </c>
      <c r="D263" s="32">
        <v>1663</v>
      </c>
      <c r="E263" s="32">
        <v>1856</v>
      </c>
      <c r="F263" s="32">
        <v>2118</v>
      </c>
      <c r="G263" s="32">
        <v>2156</v>
      </c>
      <c r="H263" s="32">
        <v>2487</v>
      </c>
      <c r="I263" s="32">
        <v>2819</v>
      </c>
      <c r="J263" s="32">
        <v>2547</v>
      </c>
      <c r="K263" s="32">
        <v>2809</v>
      </c>
      <c r="L263" s="13"/>
      <c r="M263" s="34">
        <v>0.50196335078534027</v>
      </c>
      <c r="N263" s="34">
        <v>0.51400430901815941</v>
      </c>
      <c r="O263" s="34">
        <v>0.5112204119274516</v>
      </c>
      <c r="P263" s="34">
        <v>0.54380310577204805</v>
      </c>
      <c r="Q263" s="34">
        <v>0.55619747899159666</v>
      </c>
      <c r="R263" s="34">
        <v>0.55495495495495495</v>
      </c>
      <c r="S263" s="34">
        <v>0.54515563349408158</v>
      </c>
      <c r="T263" s="34">
        <v>0.54940557396219059</v>
      </c>
      <c r="U263" s="34">
        <v>0.47929996236356792</v>
      </c>
      <c r="V263" s="34">
        <f>K263/K$266</f>
        <v>0.54040015390534824</v>
      </c>
      <c r="W263" s="13"/>
      <c r="X263" s="9">
        <f t="shared" ref="X263:X266" si="72">K263/B263-1</f>
        <v>0.83116036505867008</v>
      </c>
      <c r="Y263" s="12">
        <f t="shared" ref="Y263:Y266" si="73">V263-M263</f>
        <v>3.8436803120007967E-2</v>
      </c>
    </row>
    <row r="264" spans="1:25" s="21" customFormat="1" ht="24.9" customHeight="1" x14ac:dyDescent="0.3">
      <c r="A264" s="8" t="s">
        <v>12</v>
      </c>
      <c r="B264" s="32">
        <v>1417</v>
      </c>
      <c r="C264" s="32">
        <v>1423</v>
      </c>
      <c r="D264" s="32">
        <v>1461</v>
      </c>
      <c r="E264" s="32">
        <v>1422</v>
      </c>
      <c r="F264" s="32">
        <v>1466</v>
      </c>
      <c r="G264" s="32">
        <v>1445</v>
      </c>
      <c r="H264" s="32">
        <v>1735</v>
      </c>
      <c r="I264" s="32">
        <v>1559</v>
      </c>
      <c r="J264" s="32">
        <v>1709</v>
      </c>
      <c r="K264" s="32">
        <v>1741</v>
      </c>
      <c r="L264" s="13"/>
      <c r="M264" s="34">
        <v>0.46367801047120422</v>
      </c>
      <c r="N264" s="34">
        <v>0.43798091720529392</v>
      </c>
      <c r="O264" s="34">
        <v>0.44912388564402089</v>
      </c>
      <c r="P264" s="34">
        <v>0.41664225021974804</v>
      </c>
      <c r="Q264" s="34">
        <v>0.38497899159663868</v>
      </c>
      <c r="R264" s="34">
        <v>0.37194337194337196</v>
      </c>
      <c r="S264" s="34">
        <v>0.38031565103024989</v>
      </c>
      <c r="T264" s="34">
        <v>0.30383940752290001</v>
      </c>
      <c r="U264" s="34">
        <v>0.32160331200602182</v>
      </c>
      <c r="V264" s="34">
        <f t="shared" ref="V264:V265" si="74">K264/K$266</f>
        <v>0.33493651404386304</v>
      </c>
      <c r="W264" s="13"/>
      <c r="X264" s="9">
        <f t="shared" si="72"/>
        <v>0.22865208186309105</v>
      </c>
      <c r="Y264" s="12">
        <f t="shared" si="73"/>
        <v>-0.12874149642734117</v>
      </c>
    </row>
    <row r="265" spans="1:25" s="21" customFormat="1" ht="24.9" customHeight="1" x14ac:dyDescent="0.3">
      <c r="A265" s="8" t="s">
        <v>13</v>
      </c>
      <c r="B265" s="32">
        <v>105</v>
      </c>
      <c r="C265" s="32">
        <v>156</v>
      </c>
      <c r="D265" s="32">
        <v>129</v>
      </c>
      <c r="E265" s="32">
        <v>135</v>
      </c>
      <c r="F265" s="32">
        <v>224</v>
      </c>
      <c r="G265" s="32">
        <v>284</v>
      </c>
      <c r="H265" s="32">
        <v>340</v>
      </c>
      <c r="I265" s="32">
        <v>753</v>
      </c>
      <c r="J265" s="32">
        <v>1058</v>
      </c>
      <c r="K265" s="32">
        <v>648</v>
      </c>
      <c r="L265" s="13"/>
      <c r="M265" s="34">
        <v>3.4358638743455495E-2</v>
      </c>
      <c r="N265" s="34">
        <v>4.8014773776546629E-2</v>
      </c>
      <c r="O265" s="34">
        <v>3.9655702428527513E-2</v>
      </c>
      <c r="P265" s="34">
        <v>3.9554644008203924E-2</v>
      </c>
      <c r="Q265" s="34">
        <v>5.8823529411764705E-2</v>
      </c>
      <c r="R265" s="34">
        <v>7.3101673101673106E-2</v>
      </c>
      <c r="S265" s="34">
        <v>7.4528715475668569E-2</v>
      </c>
      <c r="T265" s="34">
        <v>0.14675501851490938</v>
      </c>
      <c r="U265" s="34">
        <v>0.19909672563041023</v>
      </c>
      <c r="V265" s="34">
        <f t="shared" si="74"/>
        <v>0.12466333205078876</v>
      </c>
      <c r="W265" s="13"/>
      <c r="X265" s="9">
        <f t="shared" si="72"/>
        <v>5.1714285714285717</v>
      </c>
      <c r="Y265" s="12">
        <f t="shared" si="73"/>
        <v>9.0304693307333261E-2</v>
      </c>
    </row>
    <row r="266" spans="1:25" s="21" customFormat="1" ht="24.9" customHeight="1" x14ac:dyDescent="0.3">
      <c r="A266" s="52" t="s">
        <v>4</v>
      </c>
      <c r="B266" s="33">
        <v>3056</v>
      </c>
      <c r="C266" s="33">
        <v>3249</v>
      </c>
      <c r="D266" s="33">
        <v>3253</v>
      </c>
      <c r="E266" s="33">
        <v>3413</v>
      </c>
      <c r="F266" s="33">
        <v>3808</v>
      </c>
      <c r="G266" s="33">
        <v>3885</v>
      </c>
      <c r="H266" s="33">
        <v>4562</v>
      </c>
      <c r="I266" s="33">
        <v>5131</v>
      </c>
      <c r="J266" s="33">
        <v>5314</v>
      </c>
      <c r="K266" s="33">
        <f>SUM(K263:K265)</f>
        <v>5198</v>
      </c>
      <c r="L266" s="41"/>
      <c r="M266" s="35">
        <v>1</v>
      </c>
      <c r="N266" s="35">
        <v>1</v>
      </c>
      <c r="O266" s="35">
        <v>1</v>
      </c>
      <c r="P266" s="35">
        <v>1</v>
      </c>
      <c r="Q266" s="35">
        <v>1</v>
      </c>
      <c r="R266" s="35">
        <v>1</v>
      </c>
      <c r="S266" s="35">
        <v>1</v>
      </c>
      <c r="T266" s="35">
        <v>1</v>
      </c>
      <c r="U266" s="35">
        <v>1</v>
      </c>
      <c r="V266" s="35">
        <f>K266/K$266</f>
        <v>1</v>
      </c>
      <c r="W266" s="13"/>
      <c r="X266" s="10">
        <f t="shared" si="72"/>
        <v>0.7009162303664922</v>
      </c>
      <c r="Y266" s="14">
        <f t="shared" si="73"/>
        <v>0</v>
      </c>
    </row>
    <row r="267" spans="1:25" s="21" customFormat="1" ht="24.9" customHeight="1" x14ac:dyDescent="0.3">
      <c r="B267" s="17"/>
      <c r="C267" s="17"/>
      <c r="D267" s="17"/>
      <c r="E267" s="17"/>
      <c r="F267" s="17"/>
      <c r="G267" s="17"/>
      <c r="H267" s="17"/>
      <c r="I267" s="17"/>
      <c r="J267" s="17"/>
      <c r="K267" s="17"/>
      <c r="X267" s="30"/>
      <c r="Y267" s="30"/>
    </row>
    <row r="268" spans="1:25" s="21" customFormat="1" ht="50.1" customHeight="1" x14ac:dyDescent="0.3">
      <c r="A268" s="36" t="s">
        <v>122</v>
      </c>
      <c r="B268" s="36">
        <v>2013</v>
      </c>
      <c r="C268" s="36">
        <v>2014</v>
      </c>
      <c r="D268" s="36">
        <v>2015</v>
      </c>
      <c r="E268" s="36">
        <v>2016</v>
      </c>
      <c r="F268" s="36">
        <v>2017</v>
      </c>
      <c r="G268" s="36">
        <v>2018</v>
      </c>
      <c r="H268" s="36">
        <v>2019</v>
      </c>
      <c r="I268" s="36">
        <v>2020</v>
      </c>
      <c r="J268" s="36">
        <v>2021</v>
      </c>
      <c r="K268" s="36">
        <v>2022</v>
      </c>
      <c r="L268" s="40"/>
      <c r="M268" s="36">
        <v>2013</v>
      </c>
      <c r="N268" s="36">
        <v>2014</v>
      </c>
      <c r="O268" s="36">
        <v>2015</v>
      </c>
      <c r="P268" s="36">
        <v>2016</v>
      </c>
      <c r="Q268" s="36">
        <v>2017</v>
      </c>
      <c r="R268" s="36">
        <v>2018</v>
      </c>
      <c r="S268" s="36">
        <v>2019</v>
      </c>
      <c r="T268" s="36">
        <v>2020</v>
      </c>
      <c r="U268" s="36">
        <v>2021</v>
      </c>
      <c r="V268" s="36">
        <v>2022</v>
      </c>
      <c r="W268" s="40"/>
      <c r="X268" s="42" t="s">
        <v>241</v>
      </c>
      <c r="Y268" s="42" t="s">
        <v>241</v>
      </c>
    </row>
    <row r="269" spans="1:25" s="21" customFormat="1" ht="24.9" customHeight="1" x14ac:dyDescent="0.3">
      <c r="A269" s="8" t="s">
        <v>11</v>
      </c>
      <c r="B269" s="32">
        <v>1516</v>
      </c>
      <c r="C269" s="32">
        <v>1588</v>
      </c>
      <c r="D269" s="32">
        <v>1603</v>
      </c>
      <c r="E269" s="32">
        <v>1762</v>
      </c>
      <c r="F269" s="32">
        <v>1958</v>
      </c>
      <c r="G269" s="32">
        <v>2093</v>
      </c>
      <c r="H269" s="32">
        <v>2449</v>
      </c>
      <c r="I269" s="32">
        <v>2869</v>
      </c>
      <c r="J269" s="32">
        <v>2567</v>
      </c>
      <c r="K269" s="32">
        <v>2853</v>
      </c>
      <c r="L269" s="13"/>
      <c r="M269" s="34">
        <v>0.49607329842931935</v>
      </c>
      <c r="N269" s="34">
        <v>0.48876577408433364</v>
      </c>
      <c r="O269" s="34">
        <v>0.49277589916999692</v>
      </c>
      <c r="P269" s="34">
        <v>0.51626135364781722</v>
      </c>
      <c r="Q269" s="34">
        <v>0.51418067226890751</v>
      </c>
      <c r="R269" s="34">
        <v>0.53873873873873879</v>
      </c>
      <c r="S269" s="34">
        <v>0.53682595352915385</v>
      </c>
      <c r="T269" s="34">
        <v>0.55915026310660687</v>
      </c>
      <c r="U269" s="34">
        <v>0.48306360557019196</v>
      </c>
      <c r="V269" s="34">
        <f>K269/K$272</f>
        <v>0.54886494805694497</v>
      </c>
      <c r="W269" s="13"/>
      <c r="X269" s="9">
        <f t="shared" ref="X269:X272" si="75">K269/B269-1</f>
        <v>0.88192612137203175</v>
      </c>
      <c r="Y269" s="12">
        <f t="shared" ref="Y269:Y272" si="76">V269-M269</f>
        <v>5.2791649627625614E-2</v>
      </c>
    </row>
    <row r="270" spans="1:25" s="21" customFormat="1" ht="24.9" customHeight="1" x14ac:dyDescent="0.3">
      <c r="A270" s="8" t="s">
        <v>12</v>
      </c>
      <c r="B270" s="32">
        <v>1458</v>
      </c>
      <c r="C270" s="32">
        <v>1570</v>
      </c>
      <c r="D270" s="32">
        <v>1564</v>
      </c>
      <c r="E270" s="32">
        <v>1536</v>
      </c>
      <c r="F270" s="32">
        <v>1685</v>
      </c>
      <c r="G270" s="32">
        <v>1564</v>
      </c>
      <c r="H270" s="32">
        <v>1863</v>
      </c>
      <c r="I270" s="32">
        <v>1858</v>
      </c>
      <c r="J270" s="32">
        <v>1775</v>
      </c>
      <c r="K270" s="32">
        <v>1847</v>
      </c>
      <c r="L270" s="13"/>
      <c r="M270" s="34">
        <v>0.47709424083769636</v>
      </c>
      <c r="N270" s="34">
        <v>0.48322560787934749</v>
      </c>
      <c r="O270" s="34">
        <v>0.48078696587765141</v>
      </c>
      <c r="P270" s="34">
        <v>0.45004394960445354</v>
      </c>
      <c r="Q270" s="34">
        <v>0.44248949579831931</v>
      </c>
      <c r="R270" s="34">
        <v>0.40257400257400255</v>
      </c>
      <c r="S270" s="34">
        <v>0.40837352038579572</v>
      </c>
      <c r="T270" s="34">
        <v>0.36211264860650944</v>
      </c>
      <c r="U270" s="34">
        <v>0.33402333458788108</v>
      </c>
      <c r="V270" s="34">
        <f t="shared" ref="V270:V272" si="77">K270/K$272</f>
        <v>0.35532897268180069</v>
      </c>
      <c r="W270" s="13"/>
      <c r="X270" s="9">
        <f t="shared" si="75"/>
        <v>0.26680384087791498</v>
      </c>
      <c r="Y270" s="12">
        <f t="shared" si="76"/>
        <v>-0.12176526815589567</v>
      </c>
    </row>
    <row r="271" spans="1:25" s="21" customFormat="1" ht="24.9" customHeight="1" x14ac:dyDescent="0.3">
      <c r="A271" s="8" t="s">
        <v>13</v>
      </c>
      <c r="B271" s="32">
        <v>82</v>
      </c>
      <c r="C271" s="32">
        <v>91</v>
      </c>
      <c r="D271" s="32">
        <v>86</v>
      </c>
      <c r="E271" s="32">
        <v>115</v>
      </c>
      <c r="F271" s="32">
        <v>165</v>
      </c>
      <c r="G271" s="32">
        <v>228</v>
      </c>
      <c r="H271" s="32">
        <v>250</v>
      </c>
      <c r="I271" s="32">
        <v>404</v>
      </c>
      <c r="J271" s="32">
        <v>972</v>
      </c>
      <c r="K271" s="32">
        <v>498</v>
      </c>
      <c r="L271" s="13"/>
      <c r="M271" s="34">
        <v>2.6832460732984294E-2</v>
      </c>
      <c r="N271" s="34">
        <v>2.8008618036318867E-2</v>
      </c>
      <c r="O271" s="34">
        <v>2.6437134952351674E-2</v>
      </c>
      <c r="P271" s="34">
        <v>3.3694696747729271E-2</v>
      </c>
      <c r="Q271" s="34">
        <v>4.3329831932773108E-2</v>
      </c>
      <c r="R271" s="34">
        <v>5.8687258687258687E-2</v>
      </c>
      <c r="S271" s="34">
        <v>5.4800526085050413E-2</v>
      </c>
      <c r="T271" s="34">
        <v>7.8737088286883652E-2</v>
      </c>
      <c r="U271" s="34">
        <v>0.18291305984192699</v>
      </c>
      <c r="V271" s="34">
        <f t="shared" si="77"/>
        <v>9.5806079261254326E-2</v>
      </c>
      <c r="W271" s="13"/>
      <c r="X271" s="9">
        <f t="shared" si="75"/>
        <v>5.0731707317073171</v>
      </c>
      <c r="Y271" s="12">
        <f t="shared" si="76"/>
        <v>6.8973618528270025E-2</v>
      </c>
    </row>
    <row r="272" spans="1:25" s="21" customFormat="1" ht="24.9" customHeight="1" x14ac:dyDescent="0.3">
      <c r="A272" s="52" t="s">
        <v>4</v>
      </c>
      <c r="B272" s="33">
        <v>3056</v>
      </c>
      <c r="C272" s="33">
        <v>3249</v>
      </c>
      <c r="D272" s="33">
        <v>3253</v>
      </c>
      <c r="E272" s="33">
        <v>3413</v>
      </c>
      <c r="F272" s="33">
        <v>3808</v>
      </c>
      <c r="G272" s="33">
        <v>3885</v>
      </c>
      <c r="H272" s="33">
        <v>4562</v>
      </c>
      <c r="I272" s="33">
        <v>5131</v>
      </c>
      <c r="J272" s="33">
        <v>5314</v>
      </c>
      <c r="K272" s="33">
        <f>SUM(K269:K271)</f>
        <v>5198</v>
      </c>
      <c r="L272" s="41"/>
      <c r="M272" s="35">
        <v>1</v>
      </c>
      <c r="N272" s="35">
        <v>1</v>
      </c>
      <c r="O272" s="35">
        <v>1</v>
      </c>
      <c r="P272" s="35">
        <v>1</v>
      </c>
      <c r="Q272" s="35">
        <v>1</v>
      </c>
      <c r="R272" s="35">
        <v>1</v>
      </c>
      <c r="S272" s="35">
        <v>1</v>
      </c>
      <c r="T272" s="35">
        <v>1</v>
      </c>
      <c r="U272" s="35">
        <v>1</v>
      </c>
      <c r="V272" s="34">
        <f t="shared" si="77"/>
        <v>1</v>
      </c>
      <c r="W272" s="13"/>
      <c r="X272" s="10">
        <f t="shared" si="75"/>
        <v>0.7009162303664922</v>
      </c>
      <c r="Y272" s="14">
        <f t="shared" si="76"/>
        <v>0</v>
      </c>
    </row>
    <row r="273" spans="1:26" s="21" customFormat="1" ht="24.9" customHeight="1" x14ac:dyDescent="0.3">
      <c r="B273" s="17"/>
      <c r="C273" s="17"/>
      <c r="D273" s="17"/>
      <c r="E273" s="17"/>
      <c r="F273" s="17"/>
      <c r="G273" s="17"/>
      <c r="H273" s="17"/>
      <c r="I273" s="17"/>
      <c r="J273" s="17"/>
      <c r="K273" s="17"/>
      <c r="X273" s="30"/>
      <c r="Y273" s="30"/>
    </row>
    <row r="274" spans="1:26" s="21" customFormat="1" ht="50.1" customHeight="1" x14ac:dyDescent="0.3">
      <c r="A274" s="54" t="s">
        <v>123</v>
      </c>
      <c r="B274" s="36">
        <v>2013</v>
      </c>
      <c r="C274" s="36">
        <v>2014</v>
      </c>
      <c r="D274" s="36">
        <v>2015</v>
      </c>
      <c r="E274" s="36">
        <v>2016</v>
      </c>
      <c r="F274" s="36">
        <v>2017</v>
      </c>
      <c r="G274" s="36">
        <v>2018</v>
      </c>
      <c r="H274" s="36">
        <v>2019</v>
      </c>
      <c r="I274" s="36">
        <v>2020</v>
      </c>
      <c r="J274" s="36">
        <v>2021</v>
      </c>
      <c r="K274" s="36">
        <v>2022</v>
      </c>
      <c r="L274" s="40"/>
      <c r="M274" s="36">
        <v>2013</v>
      </c>
      <c r="N274" s="36">
        <v>2014</v>
      </c>
      <c r="O274" s="36">
        <v>2015</v>
      </c>
      <c r="P274" s="36">
        <v>2016</v>
      </c>
      <c r="Q274" s="36">
        <v>2017</v>
      </c>
      <c r="R274" s="36">
        <v>2018</v>
      </c>
      <c r="S274" s="36">
        <v>2019</v>
      </c>
      <c r="T274" s="36">
        <v>2020</v>
      </c>
      <c r="U274" s="36">
        <v>2021</v>
      </c>
      <c r="V274" s="36">
        <v>2022</v>
      </c>
      <c r="W274" s="40"/>
      <c r="X274" s="42" t="s">
        <v>237</v>
      </c>
      <c r="Y274" s="42" t="s">
        <v>238</v>
      </c>
      <c r="Z274" s="13"/>
    </row>
    <row r="275" spans="1:26" s="21" customFormat="1" ht="24.9" customHeight="1" x14ac:dyDescent="0.3">
      <c r="A275" s="8" t="s">
        <v>11</v>
      </c>
      <c r="B275" s="32">
        <v>2093</v>
      </c>
      <c r="C275" s="32">
        <v>2265</v>
      </c>
      <c r="D275" s="32">
        <v>2288</v>
      </c>
      <c r="E275" s="32">
        <v>2418</v>
      </c>
      <c r="F275" s="32">
        <v>2746</v>
      </c>
      <c r="G275" s="32">
        <v>2827</v>
      </c>
      <c r="H275" s="32">
        <v>3352</v>
      </c>
      <c r="I275" s="32">
        <v>4124</v>
      </c>
      <c r="J275" s="32">
        <v>4404</v>
      </c>
      <c r="K275" s="32">
        <v>4122</v>
      </c>
      <c r="L275" s="13"/>
      <c r="M275" s="34">
        <v>0.68488219895287961</v>
      </c>
      <c r="N275" s="34">
        <v>0.69713758079409049</v>
      </c>
      <c r="O275" s="34">
        <v>0.70335075315093765</v>
      </c>
      <c r="P275" s="34">
        <v>0.70846762379138584</v>
      </c>
      <c r="Q275" s="34">
        <v>0.72111344537815125</v>
      </c>
      <c r="R275" s="34">
        <v>0.72767052767052764</v>
      </c>
      <c r="S275" s="34">
        <v>0.734765453748356</v>
      </c>
      <c r="T275" s="34">
        <v>0.80374196063145587</v>
      </c>
      <c r="U275" s="34">
        <v>0.82875423409860749</v>
      </c>
      <c r="V275" s="34">
        <f>K275/K$277</f>
        <v>0.79299730665640633</v>
      </c>
      <c r="W275" s="13"/>
      <c r="X275" s="9">
        <f t="shared" ref="X275:X277" si="78">K275/B275-1</f>
        <v>0.96942188246536065</v>
      </c>
      <c r="Y275" s="12">
        <f t="shared" ref="Y275:Y277" si="79">V275-M275</f>
        <v>0.10811510770352672</v>
      </c>
      <c r="Z275" s="13"/>
    </row>
    <row r="276" spans="1:26" s="21" customFormat="1" ht="24.9" customHeight="1" x14ac:dyDescent="0.3">
      <c r="A276" s="8" t="s">
        <v>12</v>
      </c>
      <c r="B276" s="32">
        <v>963</v>
      </c>
      <c r="C276" s="32">
        <v>984</v>
      </c>
      <c r="D276" s="32">
        <v>965</v>
      </c>
      <c r="E276" s="32">
        <v>995</v>
      </c>
      <c r="F276" s="32">
        <v>1062</v>
      </c>
      <c r="G276" s="32">
        <v>1058</v>
      </c>
      <c r="H276" s="32">
        <v>1210</v>
      </c>
      <c r="I276" s="32">
        <v>1007</v>
      </c>
      <c r="J276" s="32">
        <v>910</v>
      </c>
      <c r="K276" s="32">
        <v>1076</v>
      </c>
      <c r="L276" s="13"/>
      <c r="M276" s="34">
        <v>0.31511780104712039</v>
      </c>
      <c r="N276" s="34">
        <v>0.30286241920590951</v>
      </c>
      <c r="O276" s="34">
        <v>0.29664924684906241</v>
      </c>
      <c r="P276" s="34">
        <v>0.29153237620861411</v>
      </c>
      <c r="Q276" s="34">
        <v>0.27888655462184875</v>
      </c>
      <c r="R276" s="34">
        <v>0.27232947232947236</v>
      </c>
      <c r="S276" s="34">
        <v>0.265234546251644</v>
      </c>
      <c r="T276" s="34">
        <v>0.19625803936854413</v>
      </c>
      <c r="U276" s="34">
        <v>0.17124576590139254</v>
      </c>
      <c r="V276" s="34">
        <f t="shared" ref="V276:V277" si="80">K276/K$277</f>
        <v>0.2070026933435937</v>
      </c>
      <c r="W276" s="13"/>
      <c r="X276" s="9">
        <f t="shared" si="78"/>
        <v>0.11734164070612674</v>
      </c>
      <c r="Y276" s="12">
        <f t="shared" si="79"/>
        <v>-0.1081151077035267</v>
      </c>
      <c r="Z276" s="13"/>
    </row>
    <row r="277" spans="1:26" s="21" customFormat="1" ht="24.9" customHeight="1" x14ac:dyDescent="0.3">
      <c r="A277" s="52" t="s">
        <v>4</v>
      </c>
      <c r="B277" s="33">
        <v>3056</v>
      </c>
      <c r="C277" s="33">
        <v>3249</v>
      </c>
      <c r="D277" s="33">
        <v>3253</v>
      </c>
      <c r="E277" s="33">
        <v>3413</v>
      </c>
      <c r="F277" s="33">
        <v>3808</v>
      </c>
      <c r="G277" s="33">
        <v>3885</v>
      </c>
      <c r="H277" s="33">
        <v>4562</v>
      </c>
      <c r="I277" s="33">
        <v>5131</v>
      </c>
      <c r="J277" s="33">
        <v>5314</v>
      </c>
      <c r="K277" s="33">
        <f>SUM(K275:K276)</f>
        <v>5198</v>
      </c>
      <c r="L277" s="41"/>
      <c r="M277" s="35">
        <v>1</v>
      </c>
      <c r="N277" s="35">
        <v>1</v>
      </c>
      <c r="O277" s="35">
        <v>1</v>
      </c>
      <c r="P277" s="35">
        <v>1</v>
      </c>
      <c r="Q277" s="35">
        <v>1</v>
      </c>
      <c r="R277" s="35">
        <v>1</v>
      </c>
      <c r="S277" s="35">
        <v>1</v>
      </c>
      <c r="T277" s="35">
        <v>1</v>
      </c>
      <c r="U277" s="35">
        <v>1</v>
      </c>
      <c r="V277" s="35">
        <f t="shared" si="80"/>
        <v>1</v>
      </c>
      <c r="W277" s="13"/>
      <c r="X277" s="10">
        <f t="shared" si="78"/>
        <v>0.7009162303664922</v>
      </c>
      <c r="Y277" s="14">
        <f t="shared" si="79"/>
        <v>0</v>
      </c>
      <c r="Z277" s="13"/>
    </row>
    <row r="278" spans="1:26" s="21" customFormat="1" ht="24.9" customHeight="1" x14ac:dyDescent="0.3">
      <c r="B278" s="17"/>
      <c r="C278" s="17"/>
      <c r="D278" s="17"/>
      <c r="E278" s="17"/>
      <c r="F278" s="17"/>
      <c r="G278" s="17"/>
      <c r="H278" s="17"/>
      <c r="I278" s="17"/>
      <c r="J278" s="17"/>
      <c r="K278" s="17"/>
      <c r="X278" s="30"/>
      <c r="Y278" s="30"/>
    </row>
    <row r="279" spans="1:26" s="21" customFormat="1" ht="50.1" customHeight="1" x14ac:dyDescent="0.3">
      <c r="A279" s="36" t="s">
        <v>124</v>
      </c>
      <c r="B279" s="36">
        <v>2013</v>
      </c>
      <c r="C279" s="36">
        <v>2014</v>
      </c>
      <c r="D279" s="36">
        <v>2015</v>
      </c>
      <c r="E279" s="36">
        <v>2016</v>
      </c>
      <c r="F279" s="36">
        <v>2017</v>
      </c>
      <c r="G279" s="36">
        <v>2018</v>
      </c>
      <c r="H279" s="36">
        <v>2019</v>
      </c>
      <c r="I279" s="36">
        <v>2020</v>
      </c>
      <c r="J279" s="36">
        <v>2021</v>
      </c>
      <c r="K279" s="36">
        <v>2022</v>
      </c>
      <c r="L279" s="40"/>
      <c r="M279" s="36">
        <v>2013</v>
      </c>
      <c r="N279" s="36">
        <v>2014</v>
      </c>
      <c r="O279" s="36">
        <v>2015</v>
      </c>
      <c r="P279" s="36">
        <v>2016</v>
      </c>
      <c r="Q279" s="36">
        <v>2017</v>
      </c>
      <c r="R279" s="36">
        <v>2018</v>
      </c>
      <c r="S279" s="36">
        <v>2019</v>
      </c>
      <c r="T279" s="36">
        <v>2020</v>
      </c>
      <c r="U279" s="36">
        <v>2021</v>
      </c>
      <c r="V279" s="36">
        <v>2022</v>
      </c>
      <c r="W279" s="40"/>
      <c r="X279" s="42" t="s">
        <v>237</v>
      </c>
      <c r="Y279" s="42" t="s">
        <v>238</v>
      </c>
    </row>
    <row r="280" spans="1:26" s="21" customFormat="1" ht="24.9" customHeight="1" x14ac:dyDescent="0.3">
      <c r="A280" s="8" t="s">
        <v>76</v>
      </c>
      <c r="B280" s="32">
        <v>8</v>
      </c>
      <c r="C280" s="32">
        <v>3</v>
      </c>
      <c r="D280" s="32">
        <v>3</v>
      </c>
      <c r="E280" s="32">
        <v>2</v>
      </c>
      <c r="F280" s="32">
        <v>2</v>
      </c>
      <c r="G280" s="32">
        <v>3</v>
      </c>
      <c r="H280" s="32">
        <v>4</v>
      </c>
      <c r="I280" s="32">
        <v>0</v>
      </c>
      <c r="J280" s="32">
        <v>3</v>
      </c>
      <c r="K280" s="32">
        <v>1</v>
      </c>
      <c r="L280" s="13"/>
      <c r="M280" s="34">
        <v>2.617801047120419E-3</v>
      </c>
      <c r="N280" s="34">
        <v>9.2336103416435823E-4</v>
      </c>
      <c r="O280" s="34">
        <v>9.2222563787273287E-4</v>
      </c>
      <c r="P280" s="34">
        <v>5.8599472604746558E-4</v>
      </c>
      <c r="Q280" s="34">
        <v>5.2521008403361342E-4</v>
      </c>
      <c r="R280" s="34">
        <v>7.722007722007722E-4</v>
      </c>
      <c r="S280" s="34">
        <v>8.7680841736080669E-4</v>
      </c>
      <c r="T280" s="34">
        <v>0</v>
      </c>
      <c r="U280" s="34">
        <v>5.645464809936018E-4</v>
      </c>
      <c r="V280" s="34">
        <f>K280/K$292</f>
        <v>1.9238168526356292E-4</v>
      </c>
      <c r="W280" s="13"/>
      <c r="X280" s="9">
        <f t="shared" ref="X280:X292" si="81">K280/B280-1</f>
        <v>-0.875</v>
      </c>
      <c r="Y280" s="12">
        <f t="shared" ref="Y280:Y292" si="82">V280-M280</f>
        <v>-2.425419361856856E-3</v>
      </c>
    </row>
    <row r="281" spans="1:26" s="21" customFormat="1" ht="24.9" customHeight="1" x14ac:dyDescent="0.3">
      <c r="A281" s="8" t="s">
        <v>190</v>
      </c>
      <c r="B281" s="32">
        <v>95</v>
      </c>
      <c r="C281" s="32">
        <v>79</v>
      </c>
      <c r="D281" s="32">
        <v>93</v>
      </c>
      <c r="E281" s="32">
        <v>86</v>
      </c>
      <c r="F281" s="32">
        <v>102</v>
      </c>
      <c r="G281" s="32">
        <v>102</v>
      </c>
      <c r="H281" s="32">
        <v>124</v>
      </c>
      <c r="I281" s="32">
        <v>86</v>
      </c>
      <c r="J281" s="32">
        <v>81</v>
      </c>
      <c r="K281" s="32">
        <v>103</v>
      </c>
      <c r="L281" s="13"/>
      <c r="M281" s="34">
        <v>3.1086387434554975E-2</v>
      </c>
      <c r="N281" s="34">
        <v>2.4315173899661435E-2</v>
      </c>
      <c r="O281" s="34">
        <v>2.8588994774054719E-2</v>
      </c>
      <c r="P281" s="34">
        <v>2.519777322004102E-2</v>
      </c>
      <c r="Q281" s="34">
        <v>2.6785714285714284E-2</v>
      </c>
      <c r="R281" s="34">
        <v>2.6254826254826256E-2</v>
      </c>
      <c r="S281" s="34">
        <v>2.7181060938185005E-2</v>
      </c>
      <c r="T281" s="34">
        <v>1.6760865328396025E-2</v>
      </c>
      <c r="U281" s="34">
        <v>1.5242754986827249E-2</v>
      </c>
      <c r="V281" s="34">
        <f t="shared" ref="V281:V292" si="83">K281/K$292</f>
        <v>1.9815313582146981E-2</v>
      </c>
      <c r="W281" s="13"/>
      <c r="X281" s="9">
        <f t="shared" si="81"/>
        <v>8.4210526315789513E-2</v>
      </c>
      <c r="Y281" s="12">
        <f t="shared" si="82"/>
        <v>-1.1271073852407994E-2</v>
      </c>
    </row>
    <row r="282" spans="1:26" s="21" customFormat="1" ht="24.9" customHeight="1" x14ac:dyDescent="0.3">
      <c r="A282" s="8" t="s">
        <v>191</v>
      </c>
      <c r="B282" s="32">
        <v>111</v>
      </c>
      <c r="C282" s="32">
        <v>93</v>
      </c>
      <c r="D282" s="32">
        <v>108</v>
      </c>
      <c r="E282" s="32">
        <v>105</v>
      </c>
      <c r="F282" s="32">
        <v>123</v>
      </c>
      <c r="G282" s="32">
        <v>127</v>
      </c>
      <c r="H282" s="32">
        <v>154</v>
      </c>
      <c r="I282" s="32">
        <v>128</v>
      </c>
      <c r="J282" s="32">
        <v>97</v>
      </c>
      <c r="K282" s="32">
        <v>115</v>
      </c>
      <c r="L282" s="13"/>
      <c r="M282" s="34">
        <v>3.6321989528795812E-2</v>
      </c>
      <c r="N282" s="34">
        <v>2.8624192059095107E-2</v>
      </c>
      <c r="O282" s="34">
        <v>3.3200122963418385E-2</v>
      </c>
      <c r="P282" s="34">
        <v>3.0764723117491944E-2</v>
      </c>
      <c r="Q282" s="34">
        <v>3.230042016806723E-2</v>
      </c>
      <c r="R282" s="34">
        <v>3.2689832689832693E-2</v>
      </c>
      <c r="S282" s="34">
        <v>3.3757124068391056E-2</v>
      </c>
      <c r="T282" s="34">
        <v>2.494640420970571E-2</v>
      </c>
      <c r="U282" s="34">
        <v>1.8253669552126459E-2</v>
      </c>
      <c r="V282" s="34">
        <f t="shared" si="83"/>
        <v>2.2123893805309734E-2</v>
      </c>
      <c r="W282" s="13"/>
      <c r="X282" s="9">
        <f t="shared" si="81"/>
        <v>3.6036036036036112E-2</v>
      </c>
      <c r="Y282" s="12">
        <f t="shared" si="82"/>
        <v>-1.4198095723486077E-2</v>
      </c>
    </row>
    <row r="283" spans="1:26" s="21" customFormat="1" ht="24.9" customHeight="1" x14ac:dyDescent="0.3">
      <c r="A283" s="8" t="s">
        <v>125</v>
      </c>
      <c r="B283" s="32">
        <v>1748</v>
      </c>
      <c r="C283" s="32">
        <v>1787</v>
      </c>
      <c r="D283" s="32">
        <v>2288</v>
      </c>
      <c r="E283" s="32">
        <v>1923</v>
      </c>
      <c r="F283" s="32">
        <v>2090</v>
      </c>
      <c r="G283" s="32">
        <v>2098</v>
      </c>
      <c r="H283" s="32">
        <v>2464</v>
      </c>
      <c r="I283" s="32">
        <v>2578</v>
      </c>
      <c r="J283" s="32">
        <v>3066</v>
      </c>
      <c r="K283" s="32">
        <v>3040</v>
      </c>
      <c r="L283" s="13"/>
      <c r="M283" s="34">
        <v>0.57198952879581155</v>
      </c>
      <c r="N283" s="34">
        <v>0.55001538935056937</v>
      </c>
      <c r="O283" s="34">
        <v>0.70335075315093765</v>
      </c>
      <c r="P283" s="34">
        <v>0.56343392909463819</v>
      </c>
      <c r="Q283" s="34">
        <v>0.5488445378151261</v>
      </c>
      <c r="R283" s="34">
        <v>0.54002574002574</v>
      </c>
      <c r="S283" s="34">
        <v>0.5401139850942569</v>
      </c>
      <c r="T283" s="34">
        <v>0.50243617228610404</v>
      </c>
      <c r="U283" s="34">
        <v>0.57696650357546109</v>
      </c>
      <c r="V283" s="34">
        <f t="shared" si="83"/>
        <v>0.58484032320123125</v>
      </c>
      <c r="W283" s="13"/>
      <c r="X283" s="9">
        <f t="shared" si="81"/>
        <v>0.73913043478260865</v>
      </c>
      <c r="Y283" s="12">
        <f t="shared" si="82"/>
        <v>1.2850794405419697E-2</v>
      </c>
    </row>
    <row r="284" spans="1:26" s="21" customFormat="1" ht="24.9" customHeight="1" x14ac:dyDescent="0.3">
      <c r="A284" s="8" t="s">
        <v>126</v>
      </c>
      <c r="B284" s="32">
        <v>41</v>
      </c>
      <c r="C284" s="32">
        <v>54</v>
      </c>
      <c r="D284" s="32">
        <v>40</v>
      </c>
      <c r="E284" s="32">
        <v>62</v>
      </c>
      <c r="F284" s="32">
        <v>51</v>
      </c>
      <c r="G284" s="32">
        <v>62</v>
      </c>
      <c r="H284" s="32">
        <v>47</v>
      </c>
      <c r="I284" s="32">
        <v>39</v>
      </c>
      <c r="J284" s="32">
        <v>55</v>
      </c>
      <c r="K284" s="32">
        <v>50</v>
      </c>
      <c r="L284" s="13"/>
      <c r="M284" s="34">
        <v>1.3416230366492147E-2</v>
      </c>
      <c r="N284" s="34">
        <v>1.662049861495845E-2</v>
      </c>
      <c r="O284" s="34">
        <v>1.2296341838303105E-2</v>
      </c>
      <c r="P284" s="34">
        <v>1.8165836507471434E-2</v>
      </c>
      <c r="Q284" s="34">
        <v>1.3392857142857142E-2</v>
      </c>
      <c r="R284" s="34">
        <v>1.5958815958815958E-2</v>
      </c>
      <c r="S284" s="34">
        <v>1.0302498903989479E-2</v>
      </c>
      <c r="T284" s="34">
        <v>7.6008575326447086E-3</v>
      </c>
      <c r="U284" s="34">
        <v>1.0350018818216034E-2</v>
      </c>
      <c r="V284" s="34">
        <f t="shared" si="83"/>
        <v>9.6190842631781459E-3</v>
      </c>
      <c r="W284" s="13"/>
      <c r="X284" s="9">
        <f t="shared" si="81"/>
        <v>0.21951219512195119</v>
      </c>
      <c r="Y284" s="12">
        <f t="shared" si="82"/>
        <v>-3.797146103314001E-3</v>
      </c>
    </row>
    <row r="285" spans="1:26" s="21" customFormat="1" ht="24.9" customHeight="1" x14ac:dyDescent="0.3">
      <c r="A285" s="8" t="s">
        <v>194</v>
      </c>
      <c r="B285" s="32">
        <v>442</v>
      </c>
      <c r="C285" s="32">
        <v>429</v>
      </c>
      <c r="D285" s="32">
        <v>412</v>
      </c>
      <c r="E285" s="32">
        <v>430</v>
      </c>
      <c r="F285" s="32">
        <v>428</v>
      </c>
      <c r="G285" s="32">
        <v>430</v>
      </c>
      <c r="H285" s="32">
        <v>503</v>
      </c>
      <c r="I285" s="32">
        <v>424</v>
      </c>
      <c r="J285" s="32">
        <v>323</v>
      </c>
      <c r="K285" s="32">
        <v>415</v>
      </c>
      <c r="L285" s="13"/>
      <c r="M285" s="34">
        <v>0.14463350785340315</v>
      </c>
      <c r="N285" s="34">
        <v>0.13204062788550322</v>
      </c>
      <c r="O285" s="34">
        <v>0.12665232093452197</v>
      </c>
      <c r="P285" s="34">
        <v>0.1259888661002051</v>
      </c>
      <c r="Q285" s="34">
        <v>0.11239495798319328</v>
      </c>
      <c r="R285" s="34">
        <v>0.11068211068211069</v>
      </c>
      <c r="S285" s="34">
        <v>0.11025865848312144</v>
      </c>
      <c r="T285" s="34">
        <v>8.2634963944650169E-2</v>
      </c>
      <c r="U285" s="34">
        <v>6.0782837786977795E-2</v>
      </c>
      <c r="V285" s="34">
        <f t="shared" si="83"/>
        <v>7.9838399384378603E-2</v>
      </c>
      <c r="W285" s="13"/>
      <c r="X285" s="9">
        <f t="shared" si="81"/>
        <v>-6.1085972850678738E-2</v>
      </c>
      <c r="Y285" s="12">
        <f t="shared" si="82"/>
        <v>-6.4795108469024545E-2</v>
      </c>
    </row>
    <row r="286" spans="1:26" s="21" customFormat="1" ht="24.9" customHeight="1" x14ac:dyDescent="0.3">
      <c r="A286" s="8" t="s">
        <v>195</v>
      </c>
      <c r="B286" s="32">
        <v>113</v>
      </c>
      <c r="C286" s="32">
        <v>118</v>
      </c>
      <c r="D286" s="32">
        <v>102</v>
      </c>
      <c r="E286" s="32">
        <v>94</v>
      </c>
      <c r="F286" s="32">
        <v>97</v>
      </c>
      <c r="G286" s="32">
        <v>109</v>
      </c>
      <c r="H286" s="32">
        <v>103</v>
      </c>
      <c r="I286" s="32">
        <v>95</v>
      </c>
      <c r="J286" s="32">
        <v>85</v>
      </c>
      <c r="K286" s="32">
        <v>96</v>
      </c>
      <c r="L286" s="13"/>
      <c r="M286" s="34">
        <v>3.6976439790575917E-2</v>
      </c>
      <c r="N286" s="34">
        <v>3.6318867343798092E-2</v>
      </c>
      <c r="O286" s="34">
        <v>3.135567168767292E-2</v>
      </c>
      <c r="P286" s="34">
        <v>2.7541752124230882E-2</v>
      </c>
      <c r="Q286" s="34">
        <v>2.5472689075630252E-2</v>
      </c>
      <c r="R286" s="34">
        <v>2.8056628056628057E-2</v>
      </c>
      <c r="S286" s="34">
        <v>2.257781674704077E-2</v>
      </c>
      <c r="T286" s="34">
        <v>1.8514909374390955E-2</v>
      </c>
      <c r="U286" s="34">
        <v>1.5995483628152053E-2</v>
      </c>
      <c r="V286" s="34">
        <f t="shared" si="83"/>
        <v>1.846864178530204E-2</v>
      </c>
      <c r="W286" s="13"/>
      <c r="X286" s="9">
        <f t="shared" si="81"/>
        <v>-0.15044247787610621</v>
      </c>
      <c r="Y286" s="12">
        <f t="shared" si="82"/>
        <v>-1.8507798005273877E-2</v>
      </c>
    </row>
    <row r="287" spans="1:26" s="21" customFormat="1" ht="24.9" customHeight="1" x14ac:dyDescent="0.3">
      <c r="A287" s="8" t="s">
        <v>203</v>
      </c>
      <c r="B287" s="32">
        <v>373</v>
      </c>
      <c r="C287" s="32">
        <v>412</v>
      </c>
      <c r="D287" s="32">
        <v>398</v>
      </c>
      <c r="E287" s="32">
        <v>396</v>
      </c>
      <c r="F287" s="32">
        <v>450</v>
      </c>
      <c r="G287" s="32">
        <v>469</v>
      </c>
      <c r="H287" s="32">
        <v>523</v>
      </c>
      <c r="I287" s="32">
        <v>456</v>
      </c>
      <c r="J287" s="32">
        <v>421</v>
      </c>
      <c r="K287" s="32">
        <v>514</v>
      </c>
      <c r="L287" s="13"/>
      <c r="M287" s="34">
        <v>0.12205497382198953</v>
      </c>
      <c r="N287" s="34">
        <v>0.12680824869190521</v>
      </c>
      <c r="O287" s="34">
        <v>0.1223486012911159</v>
      </c>
      <c r="P287" s="34">
        <v>0.11602695575739819</v>
      </c>
      <c r="Q287" s="34">
        <v>0.11817226890756302</v>
      </c>
      <c r="R287" s="34">
        <v>0.12072072072072072</v>
      </c>
      <c r="S287" s="34">
        <v>0.11464270056992547</v>
      </c>
      <c r="T287" s="34">
        <v>8.8871564997076588E-2</v>
      </c>
      <c r="U287" s="34">
        <v>7.9224689499435452E-2</v>
      </c>
      <c r="V287" s="34">
        <f t="shared" si="83"/>
        <v>9.8884186225471335E-2</v>
      </c>
      <c r="W287" s="13"/>
      <c r="X287" s="9">
        <f t="shared" si="81"/>
        <v>0.37801608579088475</v>
      </c>
      <c r="Y287" s="12">
        <f t="shared" si="82"/>
        <v>-2.3170787596518194E-2</v>
      </c>
    </row>
    <row r="288" spans="1:26" s="21" customFormat="1" ht="24.9" customHeight="1" x14ac:dyDescent="0.3">
      <c r="A288" s="8" t="s">
        <v>197</v>
      </c>
      <c r="B288" s="32">
        <v>278</v>
      </c>
      <c r="C288" s="32">
        <v>258</v>
      </c>
      <c r="D288" s="32">
        <v>269</v>
      </c>
      <c r="E288" s="32">
        <v>271</v>
      </c>
      <c r="F288" s="32">
        <v>295</v>
      </c>
      <c r="G288" s="32">
        <v>263</v>
      </c>
      <c r="H288" s="32">
        <v>304</v>
      </c>
      <c r="I288" s="32">
        <v>259</v>
      </c>
      <c r="J288" s="32">
        <v>224</v>
      </c>
      <c r="K288" s="32">
        <v>268</v>
      </c>
      <c r="L288" s="13"/>
      <c r="M288" s="34">
        <v>9.0968586387434561E-2</v>
      </c>
      <c r="N288" s="34">
        <v>7.9409048938134816E-2</v>
      </c>
      <c r="O288" s="34">
        <v>8.2692898862588377E-2</v>
      </c>
      <c r="P288" s="34">
        <v>7.9402285379431586E-2</v>
      </c>
      <c r="Q288" s="34">
        <v>7.7468487394957986E-2</v>
      </c>
      <c r="R288" s="34">
        <v>6.7696267696267701E-2</v>
      </c>
      <c r="S288" s="34">
        <v>6.6637439719421307E-2</v>
      </c>
      <c r="T288" s="34">
        <v>5.0477489768076401E-2</v>
      </c>
      <c r="U288" s="34">
        <v>4.2152803914188935E-2</v>
      </c>
      <c r="V288" s="34">
        <f t="shared" si="83"/>
        <v>5.1558291650634858E-2</v>
      </c>
      <c r="W288" s="13"/>
      <c r="X288" s="9">
        <f t="shared" si="81"/>
        <v>-3.5971223021582732E-2</v>
      </c>
      <c r="Y288" s="12">
        <f t="shared" si="82"/>
        <v>-3.9410294736799703E-2</v>
      </c>
    </row>
    <row r="289" spans="1:25" s="21" customFormat="1" ht="24.9" customHeight="1" x14ac:dyDescent="0.3">
      <c r="A289" s="8" t="s">
        <v>192</v>
      </c>
      <c r="B289" s="32">
        <v>44</v>
      </c>
      <c r="C289" s="32">
        <v>52</v>
      </c>
      <c r="D289" s="32">
        <v>45</v>
      </c>
      <c r="E289" s="32">
        <v>34</v>
      </c>
      <c r="F289" s="32">
        <v>48</v>
      </c>
      <c r="G289" s="32">
        <v>43</v>
      </c>
      <c r="H289" s="32">
        <v>50</v>
      </c>
      <c r="I289" s="32">
        <v>18</v>
      </c>
      <c r="J289" s="32">
        <v>32</v>
      </c>
      <c r="K289" s="32">
        <v>27</v>
      </c>
      <c r="L289" s="13"/>
      <c r="M289" s="34">
        <v>1.4397905759162303E-2</v>
      </c>
      <c r="N289" s="34">
        <v>1.600492459218221E-2</v>
      </c>
      <c r="O289" s="34">
        <v>1.3833384568090993E-2</v>
      </c>
      <c r="P289" s="34">
        <v>9.961910342806914E-3</v>
      </c>
      <c r="Q289" s="34">
        <v>1.2605042016806723E-2</v>
      </c>
      <c r="R289" s="34">
        <v>1.1068211068211068E-2</v>
      </c>
      <c r="S289" s="34">
        <v>1.0960105217010083E-2</v>
      </c>
      <c r="T289" s="34">
        <v>3.5080880919898657E-3</v>
      </c>
      <c r="U289" s="34">
        <v>6.0218291305984195E-3</v>
      </c>
      <c r="V289" s="34">
        <f t="shared" si="83"/>
        <v>5.1943055021161982E-3</v>
      </c>
      <c r="W289" s="13"/>
      <c r="X289" s="9">
        <f t="shared" si="81"/>
        <v>-0.38636363636363635</v>
      </c>
      <c r="Y289" s="12">
        <f t="shared" si="82"/>
        <v>-9.2036002570461059E-3</v>
      </c>
    </row>
    <row r="290" spans="1:25" s="21" customFormat="1" ht="24.9" customHeight="1" x14ac:dyDescent="0.3">
      <c r="A290" s="8" t="s">
        <v>193</v>
      </c>
      <c r="B290" s="32">
        <v>3</v>
      </c>
      <c r="C290" s="32">
        <v>3</v>
      </c>
      <c r="D290" s="32">
        <v>7</v>
      </c>
      <c r="E290" s="32">
        <v>2</v>
      </c>
      <c r="F290" s="32">
        <v>3</v>
      </c>
      <c r="G290" s="32">
        <v>4</v>
      </c>
      <c r="H290" s="32">
        <v>4</v>
      </c>
      <c r="I290" s="32">
        <v>2</v>
      </c>
      <c r="J290" s="32">
        <v>0</v>
      </c>
      <c r="K290" s="32">
        <v>2</v>
      </c>
      <c r="L290" s="13"/>
      <c r="M290" s="34">
        <v>9.8167539267015702E-4</v>
      </c>
      <c r="N290" s="34">
        <v>9.2336103416435823E-4</v>
      </c>
      <c r="O290" s="34">
        <v>2.1518598217030432E-3</v>
      </c>
      <c r="P290" s="34">
        <v>5.8599472604746558E-4</v>
      </c>
      <c r="Q290" s="34">
        <v>7.8781512605042019E-4</v>
      </c>
      <c r="R290" s="34">
        <v>1.0296010296010295E-3</v>
      </c>
      <c r="S290" s="34">
        <v>8.7680841736080669E-4</v>
      </c>
      <c r="T290" s="34">
        <v>3.8978756577665171E-4</v>
      </c>
      <c r="U290" s="34">
        <v>0</v>
      </c>
      <c r="V290" s="34">
        <f t="shared" si="83"/>
        <v>3.8476337052712584E-4</v>
      </c>
      <c r="W290" s="13"/>
      <c r="X290" s="9">
        <f t="shared" si="81"/>
        <v>-0.33333333333333337</v>
      </c>
      <c r="Y290" s="12">
        <f t="shared" si="82"/>
        <v>-5.9691202214303112E-4</v>
      </c>
    </row>
    <row r="291" spans="1:25" s="21" customFormat="1" ht="24.9" customHeight="1" x14ac:dyDescent="0.3">
      <c r="A291" s="8" t="s">
        <v>127</v>
      </c>
      <c r="B291" s="32">
        <v>339</v>
      </c>
      <c r="C291" s="32">
        <v>472</v>
      </c>
      <c r="D291" s="32">
        <v>500</v>
      </c>
      <c r="E291" s="32">
        <v>489</v>
      </c>
      <c r="F291" s="32">
        <v>627</v>
      </c>
      <c r="G291" s="32">
        <v>721</v>
      </c>
      <c r="H291" s="32">
        <v>882</v>
      </c>
      <c r="I291" s="32">
        <v>1501</v>
      </c>
      <c r="J291" s="32">
        <v>1131</v>
      </c>
      <c r="K291" s="32">
        <v>1070</v>
      </c>
      <c r="L291" s="13"/>
      <c r="M291" s="34">
        <v>0.11092931937172774</v>
      </c>
      <c r="N291" s="34">
        <v>0.14527546937519237</v>
      </c>
      <c r="O291" s="34">
        <v>0.1537042729787888</v>
      </c>
      <c r="P291" s="34">
        <v>0.14327571051860533</v>
      </c>
      <c r="Q291" s="34">
        <v>0.16465336134453781</v>
      </c>
      <c r="R291" s="34">
        <v>0.18558558558558558</v>
      </c>
      <c r="S291" s="34">
        <v>0.19333625602805787</v>
      </c>
      <c r="T291" s="34">
        <v>0.29253556811537712</v>
      </c>
      <c r="U291" s="34">
        <v>0.21283402333458787</v>
      </c>
      <c r="V291" s="34">
        <f t="shared" si="83"/>
        <v>0.20584840323201231</v>
      </c>
      <c r="W291" s="13"/>
      <c r="X291" s="9">
        <f t="shared" si="81"/>
        <v>2.1563421828908553</v>
      </c>
      <c r="Y291" s="12">
        <f t="shared" si="82"/>
        <v>9.4919083860284567E-2</v>
      </c>
    </row>
    <row r="292" spans="1:25" s="21" customFormat="1" ht="24.9" customHeight="1" x14ac:dyDescent="0.3">
      <c r="A292" s="52" t="s">
        <v>4</v>
      </c>
      <c r="B292" s="33">
        <v>3056</v>
      </c>
      <c r="C292" s="33">
        <v>3249</v>
      </c>
      <c r="D292" s="33">
        <v>3253</v>
      </c>
      <c r="E292" s="33">
        <v>3413</v>
      </c>
      <c r="F292" s="33">
        <v>3808</v>
      </c>
      <c r="G292" s="33">
        <v>3885</v>
      </c>
      <c r="H292" s="33">
        <v>4562</v>
      </c>
      <c r="I292" s="33">
        <v>5131</v>
      </c>
      <c r="J292" s="33">
        <v>5314</v>
      </c>
      <c r="K292" s="33">
        <v>5198</v>
      </c>
      <c r="L292" s="41"/>
      <c r="M292" s="35">
        <v>1</v>
      </c>
      <c r="N292" s="35">
        <v>1</v>
      </c>
      <c r="O292" s="35">
        <v>1</v>
      </c>
      <c r="P292" s="35">
        <v>1</v>
      </c>
      <c r="Q292" s="35">
        <v>1</v>
      </c>
      <c r="R292" s="35">
        <v>1</v>
      </c>
      <c r="S292" s="35">
        <v>1</v>
      </c>
      <c r="T292" s="35">
        <v>1</v>
      </c>
      <c r="U292" s="35">
        <v>1</v>
      </c>
      <c r="V292" s="35">
        <f t="shared" si="83"/>
        <v>1</v>
      </c>
      <c r="W292" s="13"/>
      <c r="X292" s="10">
        <f t="shared" si="81"/>
        <v>0.7009162303664922</v>
      </c>
      <c r="Y292" s="14">
        <f t="shared" si="82"/>
        <v>0</v>
      </c>
    </row>
    <row r="293" spans="1:25" s="21" customFormat="1" ht="24.9" customHeight="1" x14ac:dyDescent="0.3">
      <c r="A293" s="13" t="s">
        <v>232</v>
      </c>
      <c r="B293" s="17"/>
      <c r="C293" s="17"/>
      <c r="D293" s="17"/>
      <c r="E293" s="17"/>
      <c r="F293" s="17"/>
      <c r="G293" s="17"/>
      <c r="H293" s="17"/>
      <c r="I293" s="17"/>
      <c r="J293" s="17"/>
      <c r="K293" s="17"/>
      <c r="X293" s="30"/>
      <c r="Y293" s="30"/>
    </row>
    <row r="294" spans="1:25" s="21" customFormat="1" ht="24.9" customHeight="1" x14ac:dyDescent="0.3">
      <c r="B294" s="17"/>
      <c r="C294" s="17"/>
      <c r="D294" s="17"/>
      <c r="E294" s="17"/>
      <c r="F294" s="17"/>
      <c r="G294" s="17"/>
      <c r="H294" s="17"/>
      <c r="I294" s="17"/>
      <c r="J294" s="17"/>
      <c r="K294" s="17"/>
      <c r="X294" s="30"/>
      <c r="Y294" s="30"/>
    </row>
    <row r="295" spans="1:25" s="21" customFormat="1" ht="50.1" customHeight="1" x14ac:dyDescent="0.3">
      <c r="A295" s="36" t="s">
        <v>128</v>
      </c>
      <c r="B295" s="36">
        <v>2013</v>
      </c>
      <c r="C295" s="36">
        <v>2014</v>
      </c>
      <c r="D295" s="36">
        <v>2015</v>
      </c>
      <c r="E295" s="36">
        <v>2016</v>
      </c>
      <c r="F295" s="36">
        <v>2017</v>
      </c>
      <c r="G295" s="36">
        <v>2018</v>
      </c>
      <c r="H295" s="36">
        <v>2019</v>
      </c>
      <c r="I295" s="36">
        <v>2020</v>
      </c>
      <c r="J295" s="36">
        <v>2021</v>
      </c>
      <c r="K295" s="36">
        <v>2022</v>
      </c>
      <c r="L295" s="40"/>
      <c r="M295" s="36">
        <v>2013</v>
      </c>
      <c r="N295" s="36">
        <v>2014</v>
      </c>
      <c r="O295" s="36">
        <v>2015</v>
      </c>
      <c r="P295" s="36">
        <v>2016</v>
      </c>
      <c r="Q295" s="36">
        <v>2017</v>
      </c>
      <c r="R295" s="36">
        <v>2018</v>
      </c>
      <c r="S295" s="36">
        <v>2019</v>
      </c>
      <c r="T295" s="36">
        <v>2020</v>
      </c>
      <c r="U295" s="36">
        <v>2021</v>
      </c>
      <c r="V295" s="36">
        <v>2022</v>
      </c>
      <c r="W295" s="40"/>
      <c r="X295" s="42" t="s">
        <v>241</v>
      </c>
      <c r="Y295" s="42" t="s">
        <v>242</v>
      </c>
    </row>
    <row r="296" spans="1:25" s="21" customFormat="1" ht="24.9" customHeight="1" x14ac:dyDescent="0.3">
      <c r="A296" s="8" t="s">
        <v>79</v>
      </c>
      <c r="B296" s="32">
        <v>170</v>
      </c>
      <c r="C296" s="32">
        <v>173</v>
      </c>
      <c r="D296" s="32">
        <v>195</v>
      </c>
      <c r="E296" s="32">
        <v>185</v>
      </c>
      <c r="F296" s="32">
        <v>272</v>
      </c>
      <c r="G296" s="32">
        <v>205</v>
      </c>
      <c r="H296" s="32">
        <v>251</v>
      </c>
      <c r="I296" s="32">
        <v>215</v>
      </c>
      <c r="J296" s="32">
        <v>215</v>
      </c>
      <c r="K296" s="32">
        <v>203</v>
      </c>
      <c r="L296" s="13"/>
      <c r="M296" s="34">
        <v>5.5628272251308904E-2</v>
      </c>
      <c r="N296" s="34">
        <v>5.3247152970144658E-2</v>
      </c>
      <c r="O296" s="34">
        <v>5.9944666461727636E-2</v>
      </c>
      <c r="P296" s="34">
        <v>5.4204512159390567E-2</v>
      </c>
      <c r="Q296" s="34">
        <v>7.1428571428571425E-2</v>
      </c>
      <c r="R296" s="34">
        <v>5.276705276705277E-2</v>
      </c>
      <c r="S296" s="34">
        <v>5.5019728189390618E-2</v>
      </c>
      <c r="T296" s="34">
        <v>4.190216332099006E-2</v>
      </c>
      <c r="U296" s="34">
        <v>4.0459164471208127E-2</v>
      </c>
      <c r="V296" s="34">
        <f>K296/K$326</f>
        <v>3.9053482108503269E-2</v>
      </c>
      <c r="W296" s="13"/>
      <c r="X296" s="9">
        <f t="shared" ref="X296:X326" si="84">K296/B296-1</f>
        <v>0.19411764705882351</v>
      </c>
      <c r="Y296" s="12">
        <f t="shared" ref="Y296:Y326" si="85">V296-M296</f>
        <v>-1.6574790142805634E-2</v>
      </c>
    </row>
    <row r="297" spans="1:25" s="21" customFormat="1" ht="24.9" customHeight="1" x14ac:dyDescent="0.3">
      <c r="A297" s="8" t="s">
        <v>198</v>
      </c>
      <c r="B297" s="32">
        <v>5</v>
      </c>
      <c r="C297" s="32">
        <v>5</v>
      </c>
      <c r="D297" s="32">
        <v>16</v>
      </c>
      <c r="E297" s="32">
        <v>6</v>
      </c>
      <c r="F297" s="32">
        <v>9</v>
      </c>
      <c r="G297" s="32">
        <v>10</v>
      </c>
      <c r="H297" s="32">
        <v>9</v>
      </c>
      <c r="I297" s="32">
        <v>6</v>
      </c>
      <c r="J297" s="32">
        <v>7</v>
      </c>
      <c r="K297" s="32">
        <v>7</v>
      </c>
      <c r="L297" s="13"/>
      <c r="M297" s="34">
        <v>1.6361256544502618E-3</v>
      </c>
      <c r="N297" s="34">
        <v>1.5389350569405972E-3</v>
      </c>
      <c r="O297" s="34">
        <v>4.9185367353212417E-3</v>
      </c>
      <c r="P297" s="34">
        <v>1.7579841781423966E-3</v>
      </c>
      <c r="Q297" s="34">
        <v>2.3634453781512603E-3</v>
      </c>
      <c r="R297" s="34">
        <v>2.5740025740025739E-3</v>
      </c>
      <c r="S297" s="34">
        <v>1.9728189390618152E-3</v>
      </c>
      <c r="T297" s="34">
        <v>1.1693626973299552E-3</v>
      </c>
      <c r="U297" s="34">
        <v>1.3172751223184042E-3</v>
      </c>
      <c r="V297" s="34">
        <f t="shared" ref="V297:V326" si="86">K297/K$326</f>
        <v>1.3466717968449403E-3</v>
      </c>
      <c r="W297" s="13"/>
      <c r="X297" s="9">
        <f t="shared" si="84"/>
        <v>0.39999999999999991</v>
      </c>
      <c r="Y297" s="12">
        <f t="shared" si="85"/>
        <v>-2.8945385760532146E-4</v>
      </c>
    </row>
    <row r="298" spans="1:25" s="21" customFormat="1" ht="24.9" customHeight="1" x14ac:dyDescent="0.3">
      <c r="A298" s="8" t="s">
        <v>80</v>
      </c>
      <c r="B298" s="32">
        <v>6</v>
      </c>
      <c r="C298" s="32">
        <v>12</v>
      </c>
      <c r="D298" s="32">
        <v>9</v>
      </c>
      <c r="E298" s="32">
        <v>6</v>
      </c>
      <c r="F298" s="32">
        <v>14</v>
      </c>
      <c r="G298" s="32">
        <v>4</v>
      </c>
      <c r="H298" s="32">
        <v>5</v>
      </c>
      <c r="I298" s="32">
        <v>9</v>
      </c>
      <c r="J298" s="32">
        <v>10</v>
      </c>
      <c r="K298" s="32">
        <v>7</v>
      </c>
      <c r="L298" s="13"/>
      <c r="M298" s="34">
        <v>1.963350785340314E-3</v>
      </c>
      <c r="N298" s="34">
        <v>3.6934441366574329E-3</v>
      </c>
      <c r="O298" s="34">
        <v>2.7666769136181985E-3</v>
      </c>
      <c r="P298" s="34">
        <v>1.7579841781423966E-3</v>
      </c>
      <c r="Q298" s="34">
        <v>3.6764705882352941E-3</v>
      </c>
      <c r="R298" s="34">
        <v>1.0296010296010295E-3</v>
      </c>
      <c r="S298" s="34">
        <v>1.0960105217010083E-3</v>
      </c>
      <c r="T298" s="34">
        <v>1.7540440459949329E-3</v>
      </c>
      <c r="U298" s="34">
        <v>1.8818216033120059E-3</v>
      </c>
      <c r="V298" s="34">
        <f t="shared" si="86"/>
        <v>1.3466717968449403E-3</v>
      </c>
      <c r="W298" s="13"/>
      <c r="X298" s="9">
        <f t="shared" si="84"/>
        <v>0.16666666666666674</v>
      </c>
      <c r="Y298" s="12">
        <f t="shared" si="85"/>
        <v>-6.1667898849537372E-4</v>
      </c>
    </row>
    <row r="299" spans="1:25" s="21" customFormat="1" ht="24.9" customHeight="1" x14ac:dyDescent="0.3">
      <c r="A299" s="8" t="s">
        <v>199</v>
      </c>
      <c r="B299" s="32">
        <v>135</v>
      </c>
      <c r="C299" s="32">
        <v>131</v>
      </c>
      <c r="D299" s="32">
        <v>178</v>
      </c>
      <c r="E299" s="32">
        <v>171</v>
      </c>
      <c r="F299" s="32">
        <v>176</v>
      </c>
      <c r="G299" s="32">
        <v>175</v>
      </c>
      <c r="H299" s="32">
        <v>133</v>
      </c>
      <c r="I299" s="32">
        <v>103</v>
      </c>
      <c r="J299" s="32">
        <v>132</v>
      </c>
      <c r="K299" s="32">
        <v>116</v>
      </c>
      <c r="L299" s="13"/>
      <c r="M299" s="34">
        <v>4.417539267015707E-2</v>
      </c>
      <c r="N299" s="34">
        <v>4.0320098491843641E-2</v>
      </c>
      <c r="O299" s="34">
        <v>5.4718721180448814E-2</v>
      </c>
      <c r="P299" s="34">
        <v>5.0102549077058307E-2</v>
      </c>
      <c r="Q299" s="34">
        <v>4.6218487394957986E-2</v>
      </c>
      <c r="R299" s="34">
        <v>4.5045045045045043E-2</v>
      </c>
      <c r="S299" s="34">
        <v>2.9153879877246821E-2</v>
      </c>
      <c r="T299" s="34">
        <v>2.0074059637497563E-2</v>
      </c>
      <c r="U299" s="34">
        <v>2.4840045163718478E-2</v>
      </c>
      <c r="V299" s="34">
        <f t="shared" si="86"/>
        <v>2.2316275490573297E-2</v>
      </c>
      <c r="W299" s="13"/>
      <c r="X299" s="9">
        <f t="shared" si="84"/>
        <v>-0.14074074074074072</v>
      </c>
      <c r="Y299" s="12">
        <f t="shared" si="85"/>
        <v>-2.1859117179583772E-2</v>
      </c>
    </row>
    <row r="300" spans="1:25" s="21" customFormat="1" ht="24.9" customHeight="1" x14ac:dyDescent="0.3">
      <c r="A300" s="8" t="s">
        <v>81</v>
      </c>
      <c r="B300" s="32">
        <v>42</v>
      </c>
      <c r="C300" s="32">
        <v>36</v>
      </c>
      <c r="D300" s="32">
        <v>35</v>
      </c>
      <c r="E300" s="32">
        <v>56</v>
      </c>
      <c r="F300" s="32">
        <v>54</v>
      </c>
      <c r="G300" s="32">
        <v>56</v>
      </c>
      <c r="H300" s="32">
        <v>76</v>
      </c>
      <c r="I300" s="32">
        <v>50</v>
      </c>
      <c r="J300" s="32">
        <v>54</v>
      </c>
      <c r="K300" s="32">
        <v>49</v>
      </c>
      <c r="L300" s="13"/>
      <c r="M300" s="34">
        <v>1.37434554973822E-2</v>
      </c>
      <c r="N300" s="34">
        <v>1.1080332409972299E-2</v>
      </c>
      <c r="O300" s="34">
        <v>1.0759299108515216E-2</v>
      </c>
      <c r="P300" s="34">
        <v>1.6407852329329037E-2</v>
      </c>
      <c r="Q300" s="34">
        <v>1.4180672268907563E-2</v>
      </c>
      <c r="R300" s="34">
        <v>1.4414414414414415E-2</v>
      </c>
      <c r="S300" s="34">
        <v>1.6659359929855327E-2</v>
      </c>
      <c r="T300" s="34">
        <v>9.744689144416294E-3</v>
      </c>
      <c r="U300" s="34">
        <v>1.0161836657884832E-2</v>
      </c>
      <c r="V300" s="34">
        <f t="shared" si="86"/>
        <v>9.4267025779145829E-3</v>
      </c>
      <c r="W300" s="13"/>
      <c r="X300" s="9">
        <f t="shared" si="84"/>
        <v>0.16666666666666674</v>
      </c>
      <c r="Y300" s="12">
        <f t="shared" si="85"/>
        <v>-4.3167529194676167E-3</v>
      </c>
    </row>
    <row r="301" spans="1:25" s="21" customFormat="1" ht="24.9" customHeight="1" x14ac:dyDescent="0.3">
      <c r="A301" s="8" t="s">
        <v>82</v>
      </c>
      <c r="B301" s="32">
        <v>43</v>
      </c>
      <c r="C301" s="32">
        <v>42</v>
      </c>
      <c r="D301" s="32">
        <v>26</v>
      </c>
      <c r="E301" s="32">
        <v>47</v>
      </c>
      <c r="F301" s="32">
        <v>47</v>
      </c>
      <c r="G301" s="32">
        <v>38</v>
      </c>
      <c r="H301" s="32">
        <v>46</v>
      </c>
      <c r="I301" s="32">
        <v>38</v>
      </c>
      <c r="J301" s="32">
        <v>49</v>
      </c>
      <c r="K301" s="32">
        <v>50</v>
      </c>
      <c r="L301" s="13"/>
      <c r="M301" s="34">
        <v>1.4070680628272251E-2</v>
      </c>
      <c r="N301" s="34">
        <v>1.2927054478301015E-2</v>
      </c>
      <c r="O301" s="34">
        <v>7.9926221948970182E-3</v>
      </c>
      <c r="P301" s="34">
        <v>1.3770876062115441E-2</v>
      </c>
      <c r="Q301" s="34">
        <v>1.2342436974789915E-2</v>
      </c>
      <c r="R301" s="34">
        <v>9.7812097812097817E-3</v>
      </c>
      <c r="S301" s="34">
        <v>1.0083296799649276E-2</v>
      </c>
      <c r="T301" s="34">
        <v>7.4059637497563826E-3</v>
      </c>
      <c r="U301" s="34">
        <v>9.2209258562288288E-3</v>
      </c>
      <c r="V301" s="34">
        <f t="shared" si="86"/>
        <v>9.6190842631781459E-3</v>
      </c>
      <c r="W301" s="13"/>
      <c r="X301" s="9">
        <f t="shared" si="84"/>
        <v>0.16279069767441867</v>
      </c>
      <c r="Y301" s="12">
        <f t="shared" si="85"/>
        <v>-4.4515963650941046E-3</v>
      </c>
    </row>
    <row r="302" spans="1:25" s="21" customFormat="1" ht="24.9" customHeight="1" x14ac:dyDescent="0.3">
      <c r="A302" s="8" t="s">
        <v>83</v>
      </c>
      <c r="B302" s="32">
        <v>0</v>
      </c>
      <c r="C302" s="32">
        <v>1</v>
      </c>
      <c r="D302" s="32">
        <v>1</v>
      </c>
      <c r="E302" s="32">
        <v>2</v>
      </c>
      <c r="F302" s="32">
        <v>0</v>
      </c>
      <c r="G302" s="32">
        <v>3</v>
      </c>
      <c r="H302" s="32">
        <v>2</v>
      </c>
      <c r="I302" s="32">
        <v>1</v>
      </c>
      <c r="J302" s="32">
        <v>2</v>
      </c>
      <c r="K302" s="32">
        <v>3</v>
      </c>
      <c r="L302" s="13"/>
      <c r="M302" s="34">
        <v>0</v>
      </c>
      <c r="N302" s="34">
        <v>3.0778701138811941E-4</v>
      </c>
      <c r="O302" s="34">
        <v>3.074085459575776E-4</v>
      </c>
      <c r="P302" s="34">
        <v>5.8599472604746558E-4</v>
      </c>
      <c r="Q302" s="34">
        <v>0</v>
      </c>
      <c r="R302" s="34">
        <v>7.722007722007722E-4</v>
      </c>
      <c r="S302" s="34">
        <v>4.3840420868040335E-4</v>
      </c>
      <c r="T302" s="34">
        <v>1.9489378288832586E-4</v>
      </c>
      <c r="U302" s="34">
        <v>3.7636432066240122E-4</v>
      </c>
      <c r="V302" s="34">
        <f t="shared" si="86"/>
        <v>5.7714505579068874E-4</v>
      </c>
      <c r="W302" s="13"/>
      <c r="X302" s="9" t="e">
        <f t="shared" si="84"/>
        <v>#DIV/0!</v>
      </c>
      <c r="Y302" s="12">
        <f t="shared" si="85"/>
        <v>5.7714505579068874E-4</v>
      </c>
    </row>
    <row r="303" spans="1:25" s="21" customFormat="1" ht="24.9" customHeight="1" x14ac:dyDescent="0.3">
      <c r="A303" s="8" t="s">
        <v>200</v>
      </c>
      <c r="B303" s="32">
        <v>13</v>
      </c>
      <c r="C303" s="32">
        <v>12</v>
      </c>
      <c r="D303" s="32">
        <v>16</v>
      </c>
      <c r="E303" s="32">
        <v>19</v>
      </c>
      <c r="F303" s="32">
        <v>21</v>
      </c>
      <c r="G303" s="32">
        <v>16</v>
      </c>
      <c r="H303" s="32">
        <v>23</v>
      </c>
      <c r="I303" s="32">
        <v>16</v>
      </c>
      <c r="J303" s="32">
        <v>17</v>
      </c>
      <c r="K303" s="32">
        <v>17</v>
      </c>
      <c r="L303" s="13"/>
      <c r="M303" s="34">
        <v>4.2539267015706808E-3</v>
      </c>
      <c r="N303" s="34">
        <v>3.6934441366574329E-3</v>
      </c>
      <c r="O303" s="34">
        <v>4.9185367353212417E-3</v>
      </c>
      <c r="P303" s="34">
        <v>5.5669498974509233E-3</v>
      </c>
      <c r="Q303" s="34">
        <v>5.5147058823529415E-3</v>
      </c>
      <c r="R303" s="34">
        <v>4.1184041184041181E-3</v>
      </c>
      <c r="S303" s="34">
        <v>5.0416483998246379E-3</v>
      </c>
      <c r="T303" s="34">
        <v>3.1183005262132137E-3</v>
      </c>
      <c r="U303" s="34">
        <v>3.1990967256304102E-3</v>
      </c>
      <c r="V303" s="34">
        <f t="shared" si="86"/>
        <v>3.2704886494805694E-3</v>
      </c>
      <c r="W303" s="13"/>
      <c r="X303" s="9">
        <f t="shared" si="84"/>
        <v>0.30769230769230771</v>
      </c>
      <c r="Y303" s="12">
        <f t="shared" si="85"/>
        <v>-9.8343805209011141E-4</v>
      </c>
    </row>
    <row r="304" spans="1:25" s="21" customFormat="1" ht="24.9" customHeight="1" x14ac:dyDescent="0.3">
      <c r="A304" s="8" t="s">
        <v>84</v>
      </c>
      <c r="B304" s="32">
        <v>61</v>
      </c>
      <c r="C304" s="32">
        <v>59</v>
      </c>
      <c r="D304" s="32">
        <v>62</v>
      </c>
      <c r="E304" s="32">
        <v>49</v>
      </c>
      <c r="F304" s="32">
        <v>86</v>
      </c>
      <c r="G304" s="32">
        <v>114</v>
      </c>
      <c r="H304" s="32">
        <v>124</v>
      </c>
      <c r="I304" s="32">
        <v>101</v>
      </c>
      <c r="J304" s="32">
        <v>74</v>
      </c>
      <c r="K304" s="32">
        <v>77</v>
      </c>
      <c r="L304" s="13"/>
      <c r="M304" s="34">
        <v>1.9960732984293194E-2</v>
      </c>
      <c r="N304" s="34">
        <v>1.8159433671899046E-2</v>
      </c>
      <c r="O304" s="34">
        <v>1.9059329849369814E-2</v>
      </c>
      <c r="P304" s="34">
        <v>1.4356870788162907E-2</v>
      </c>
      <c r="Q304" s="34">
        <v>2.2584033613445378E-2</v>
      </c>
      <c r="R304" s="34">
        <v>2.9343629343629343E-2</v>
      </c>
      <c r="S304" s="34">
        <v>2.7181060938185005E-2</v>
      </c>
      <c r="T304" s="34">
        <v>1.9684272071720913E-2</v>
      </c>
      <c r="U304" s="34">
        <v>1.3925479864508844E-2</v>
      </c>
      <c r="V304" s="34">
        <f t="shared" si="86"/>
        <v>1.4813389765294343E-2</v>
      </c>
      <c r="W304" s="13"/>
      <c r="X304" s="9">
        <f t="shared" si="84"/>
        <v>0.26229508196721318</v>
      </c>
      <c r="Y304" s="12">
        <f t="shared" si="85"/>
        <v>-5.1473432189988507E-3</v>
      </c>
    </row>
    <row r="305" spans="1:25" s="21" customFormat="1" ht="24.9" customHeight="1" x14ac:dyDescent="0.3">
      <c r="A305" s="8" t="s">
        <v>85</v>
      </c>
      <c r="B305" s="32">
        <v>27</v>
      </c>
      <c r="C305" s="32">
        <v>15</v>
      </c>
      <c r="D305" s="32">
        <v>20</v>
      </c>
      <c r="E305" s="32">
        <v>26</v>
      </c>
      <c r="F305" s="32">
        <v>32</v>
      </c>
      <c r="G305" s="32">
        <v>22</v>
      </c>
      <c r="H305" s="32">
        <v>38</v>
      </c>
      <c r="I305" s="32">
        <v>17</v>
      </c>
      <c r="J305" s="32">
        <v>43</v>
      </c>
      <c r="K305" s="32">
        <v>36</v>
      </c>
      <c r="L305" s="13"/>
      <c r="M305" s="34">
        <v>8.8350785340314143E-3</v>
      </c>
      <c r="N305" s="34">
        <v>4.6168051708217915E-3</v>
      </c>
      <c r="O305" s="34">
        <v>6.1481709191515523E-3</v>
      </c>
      <c r="P305" s="34">
        <v>7.6179314386170521E-3</v>
      </c>
      <c r="Q305" s="34">
        <v>8.4033613445378148E-3</v>
      </c>
      <c r="R305" s="34">
        <v>5.6628056628056627E-3</v>
      </c>
      <c r="S305" s="34">
        <v>8.3296799649276634E-3</v>
      </c>
      <c r="T305" s="34">
        <v>3.3131943091015397E-3</v>
      </c>
      <c r="U305" s="34">
        <v>8.0918328942416254E-3</v>
      </c>
      <c r="V305" s="34">
        <f t="shared" si="86"/>
        <v>6.9257406694882648E-3</v>
      </c>
      <c r="W305" s="13"/>
      <c r="X305" s="9">
        <f t="shared" si="84"/>
        <v>0.33333333333333326</v>
      </c>
      <c r="Y305" s="12">
        <f t="shared" si="85"/>
        <v>-1.9093378645431494E-3</v>
      </c>
    </row>
    <row r="306" spans="1:25" s="21" customFormat="1" ht="24.9" customHeight="1" x14ac:dyDescent="0.3">
      <c r="A306" s="8" t="s">
        <v>86</v>
      </c>
      <c r="B306" s="32">
        <v>19</v>
      </c>
      <c r="C306" s="32">
        <v>27</v>
      </c>
      <c r="D306" s="32">
        <v>15</v>
      </c>
      <c r="E306" s="32">
        <v>17</v>
      </c>
      <c r="F306" s="32">
        <v>24</v>
      </c>
      <c r="G306" s="32">
        <v>17</v>
      </c>
      <c r="H306" s="32">
        <v>19</v>
      </c>
      <c r="I306" s="32">
        <v>20</v>
      </c>
      <c r="J306" s="32">
        <v>16</v>
      </c>
      <c r="K306" s="32">
        <v>28</v>
      </c>
      <c r="L306" s="13"/>
      <c r="M306" s="34">
        <v>6.2172774869109944E-3</v>
      </c>
      <c r="N306" s="34">
        <v>8.3102493074792248E-3</v>
      </c>
      <c r="O306" s="34">
        <v>4.6111281893636644E-3</v>
      </c>
      <c r="P306" s="34">
        <v>4.980955171403457E-3</v>
      </c>
      <c r="Q306" s="34">
        <v>6.3025210084033615E-3</v>
      </c>
      <c r="R306" s="34">
        <v>4.375804375804376E-3</v>
      </c>
      <c r="S306" s="34">
        <v>4.1648399824638317E-3</v>
      </c>
      <c r="T306" s="34">
        <v>3.8978756577665173E-3</v>
      </c>
      <c r="U306" s="34">
        <v>3.0109145652992097E-3</v>
      </c>
      <c r="V306" s="34">
        <f t="shared" si="86"/>
        <v>5.3866871873797613E-3</v>
      </c>
      <c r="W306" s="13"/>
      <c r="X306" s="9">
        <f t="shared" si="84"/>
        <v>0.47368421052631571</v>
      </c>
      <c r="Y306" s="12">
        <f t="shared" si="85"/>
        <v>-8.3059029953123312E-4</v>
      </c>
    </row>
    <row r="307" spans="1:25" s="21" customFormat="1" ht="24.9" customHeight="1" x14ac:dyDescent="0.3">
      <c r="A307" s="8" t="s">
        <v>87</v>
      </c>
      <c r="B307" s="32">
        <v>35</v>
      </c>
      <c r="C307" s="32">
        <v>32</v>
      </c>
      <c r="D307" s="32">
        <v>30</v>
      </c>
      <c r="E307" s="32">
        <v>23</v>
      </c>
      <c r="F307" s="32">
        <v>33</v>
      </c>
      <c r="G307" s="32">
        <v>32</v>
      </c>
      <c r="H307" s="32">
        <v>41</v>
      </c>
      <c r="I307" s="32">
        <v>36</v>
      </c>
      <c r="J307" s="32">
        <v>40</v>
      </c>
      <c r="K307" s="32">
        <v>44</v>
      </c>
      <c r="L307" s="13"/>
      <c r="M307" s="34">
        <v>1.1452879581151832E-2</v>
      </c>
      <c r="N307" s="34">
        <v>9.8491843644198211E-3</v>
      </c>
      <c r="O307" s="34">
        <v>9.2222563787273289E-3</v>
      </c>
      <c r="P307" s="34">
        <v>6.7389393495458543E-3</v>
      </c>
      <c r="Q307" s="34">
        <v>8.6659663865546223E-3</v>
      </c>
      <c r="R307" s="34">
        <v>8.2368082368082362E-3</v>
      </c>
      <c r="S307" s="34">
        <v>8.9872862779482691E-3</v>
      </c>
      <c r="T307" s="34">
        <v>7.0161761839797315E-3</v>
      </c>
      <c r="U307" s="34">
        <v>7.5272864132480237E-3</v>
      </c>
      <c r="V307" s="34">
        <f t="shared" si="86"/>
        <v>8.4647941515967676E-3</v>
      </c>
      <c r="W307" s="13"/>
      <c r="X307" s="9">
        <f t="shared" si="84"/>
        <v>0.25714285714285712</v>
      </c>
      <c r="Y307" s="12">
        <f t="shared" si="85"/>
        <v>-2.9880854295550648E-3</v>
      </c>
    </row>
    <row r="308" spans="1:25" s="21" customFormat="1" ht="24.9" customHeight="1" x14ac:dyDescent="0.3">
      <c r="A308" s="8" t="s">
        <v>88</v>
      </c>
      <c r="B308" s="32">
        <v>187</v>
      </c>
      <c r="C308" s="32">
        <v>199</v>
      </c>
      <c r="D308" s="32">
        <v>191</v>
      </c>
      <c r="E308" s="32">
        <v>194</v>
      </c>
      <c r="F308" s="32">
        <v>292</v>
      </c>
      <c r="G308" s="32">
        <v>277</v>
      </c>
      <c r="H308" s="32">
        <v>245</v>
      </c>
      <c r="I308" s="32">
        <v>226</v>
      </c>
      <c r="J308" s="32">
        <v>244</v>
      </c>
      <c r="K308" s="32">
        <v>212</v>
      </c>
      <c r="L308" s="13"/>
      <c r="M308" s="34">
        <v>6.1191099476439789E-2</v>
      </c>
      <c r="N308" s="34">
        <v>6.1249615266235763E-2</v>
      </c>
      <c r="O308" s="34">
        <v>5.8715032277897324E-2</v>
      </c>
      <c r="P308" s="34">
        <v>5.6841488426604157E-2</v>
      </c>
      <c r="Q308" s="34">
        <v>7.6680672268907568E-2</v>
      </c>
      <c r="R308" s="34">
        <v>7.1299871299871295E-2</v>
      </c>
      <c r="S308" s="34">
        <v>5.370451556334941E-2</v>
      </c>
      <c r="T308" s="34">
        <v>4.4045994932761644E-2</v>
      </c>
      <c r="U308" s="34">
        <v>4.5916447120812949E-2</v>
      </c>
      <c r="V308" s="34">
        <f t="shared" si="86"/>
        <v>4.0784917275875333E-2</v>
      </c>
      <c r="W308" s="13"/>
      <c r="X308" s="9">
        <f t="shared" si="84"/>
        <v>0.1336898395721926</v>
      </c>
      <c r="Y308" s="12">
        <f t="shared" si="85"/>
        <v>-2.0406182200564456E-2</v>
      </c>
    </row>
    <row r="309" spans="1:25" s="21" customFormat="1" ht="24.9" customHeight="1" x14ac:dyDescent="0.3">
      <c r="A309" s="8" t="s">
        <v>129</v>
      </c>
      <c r="B309" s="32">
        <v>32</v>
      </c>
      <c r="C309" s="32">
        <v>29</v>
      </c>
      <c r="D309" s="32">
        <v>37</v>
      </c>
      <c r="E309" s="32">
        <v>25</v>
      </c>
      <c r="F309" s="32">
        <v>27</v>
      </c>
      <c r="G309" s="32">
        <v>25</v>
      </c>
      <c r="H309" s="32">
        <v>41</v>
      </c>
      <c r="I309" s="32">
        <v>41</v>
      </c>
      <c r="J309" s="32">
        <v>34</v>
      </c>
      <c r="K309" s="32">
        <v>48</v>
      </c>
      <c r="L309" s="13"/>
      <c r="M309" s="34">
        <v>1.0471204188481676E-2</v>
      </c>
      <c r="N309" s="34">
        <v>8.925823330255463E-3</v>
      </c>
      <c r="O309" s="34">
        <v>1.1374116200430372E-2</v>
      </c>
      <c r="P309" s="34">
        <v>7.3249340755933198E-3</v>
      </c>
      <c r="Q309" s="34">
        <v>7.0903361344537815E-3</v>
      </c>
      <c r="R309" s="34">
        <v>6.4350064350064346E-3</v>
      </c>
      <c r="S309" s="34">
        <v>8.9872862779482691E-3</v>
      </c>
      <c r="T309" s="34">
        <v>7.9906450984213607E-3</v>
      </c>
      <c r="U309" s="34">
        <v>6.3981934512608203E-3</v>
      </c>
      <c r="V309" s="34">
        <f t="shared" si="86"/>
        <v>9.2343208926510198E-3</v>
      </c>
      <c r="W309" s="13"/>
      <c r="X309" s="9">
        <f t="shared" si="84"/>
        <v>0.5</v>
      </c>
      <c r="Y309" s="12">
        <f t="shared" si="85"/>
        <v>-1.2368832958306562E-3</v>
      </c>
    </row>
    <row r="310" spans="1:25" s="21" customFormat="1" ht="24.9" customHeight="1" x14ac:dyDescent="0.3">
      <c r="A310" s="8" t="s">
        <v>130</v>
      </c>
      <c r="B310" s="32">
        <v>534</v>
      </c>
      <c r="C310" s="32">
        <v>539</v>
      </c>
      <c r="D310" s="32">
        <v>572</v>
      </c>
      <c r="E310" s="32">
        <v>587</v>
      </c>
      <c r="F310" s="32">
        <v>651</v>
      </c>
      <c r="G310" s="32">
        <v>624</v>
      </c>
      <c r="H310" s="32">
        <v>593</v>
      </c>
      <c r="I310" s="32">
        <v>415</v>
      </c>
      <c r="J310" s="32">
        <v>389</v>
      </c>
      <c r="K310" s="32">
        <v>379</v>
      </c>
      <c r="L310" s="13"/>
      <c r="M310" s="34">
        <v>0.17473821989528796</v>
      </c>
      <c r="N310" s="34">
        <v>0.16589719913819637</v>
      </c>
      <c r="O310" s="34">
        <v>0.17583768828773441</v>
      </c>
      <c r="P310" s="34">
        <v>0.17198945209493113</v>
      </c>
      <c r="Q310" s="34">
        <v>0.17095588235294118</v>
      </c>
      <c r="R310" s="34">
        <v>0.16061776061776062</v>
      </c>
      <c r="S310" s="34">
        <v>0.1299868478737396</v>
      </c>
      <c r="T310" s="34">
        <v>8.0880919898655229E-2</v>
      </c>
      <c r="U310" s="34">
        <v>7.3202860368837039E-2</v>
      </c>
      <c r="V310" s="34">
        <f t="shared" si="86"/>
        <v>7.2912658714890347E-2</v>
      </c>
      <c r="W310" s="13"/>
      <c r="X310" s="9">
        <f t="shared" si="84"/>
        <v>-0.29026217228464424</v>
      </c>
      <c r="Y310" s="12">
        <f t="shared" si="85"/>
        <v>-0.10182556118039761</v>
      </c>
    </row>
    <row r="311" spans="1:25" s="21" customFormat="1" ht="24.9" customHeight="1" x14ac:dyDescent="0.3">
      <c r="A311" s="8" t="s">
        <v>131</v>
      </c>
      <c r="B311" s="32">
        <v>139</v>
      </c>
      <c r="C311" s="32">
        <v>118</v>
      </c>
      <c r="D311" s="32">
        <v>124</v>
      </c>
      <c r="E311" s="32">
        <v>116</v>
      </c>
      <c r="F311" s="32">
        <v>141</v>
      </c>
      <c r="G311" s="32">
        <v>131</v>
      </c>
      <c r="H311" s="32">
        <v>173</v>
      </c>
      <c r="I311" s="32">
        <v>182</v>
      </c>
      <c r="J311" s="32">
        <v>130</v>
      </c>
      <c r="K311" s="32">
        <v>172</v>
      </c>
      <c r="L311" s="13"/>
      <c r="M311" s="34">
        <v>4.548429319371728E-2</v>
      </c>
      <c r="N311" s="34">
        <v>3.6318867343798092E-2</v>
      </c>
      <c r="O311" s="34">
        <v>3.8118659698739628E-2</v>
      </c>
      <c r="P311" s="34">
        <v>3.3987694110753003E-2</v>
      </c>
      <c r="Q311" s="34">
        <v>3.7027310924369748E-2</v>
      </c>
      <c r="R311" s="34">
        <v>3.3719433719433721E-2</v>
      </c>
      <c r="S311" s="34">
        <v>3.7921964050854885E-2</v>
      </c>
      <c r="T311" s="34">
        <v>3.5470668485675309E-2</v>
      </c>
      <c r="U311" s="34">
        <v>2.4463680843056078E-2</v>
      </c>
      <c r="V311" s="34">
        <f t="shared" si="86"/>
        <v>3.3089649865332818E-2</v>
      </c>
      <c r="W311" s="13"/>
      <c r="X311" s="9">
        <f t="shared" si="84"/>
        <v>0.23741007194244612</v>
      </c>
      <c r="Y311" s="12">
        <f t="shared" si="85"/>
        <v>-1.2394643328384462E-2</v>
      </c>
    </row>
    <row r="312" spans="1:25" s="21" customFormat="1" ht="24.9" customHeight="1" x14ac:dyDescent="0.3">
      <c r="A312" s="8" t="s">
        <v>91</v>
      </c>
      <c r="B312" s="32">
        <v>2</v>
      </c>
      <c r="C312" s="32">
        <v>2</v>
      </c>
      <c r="D312" s="32">
        <v>3</v>
      </c>
      <c r="E312" s="32">
        <v>0</v>
      </c>
      <c r="F312" s="32">
        <v>1</v>
      </c>
      <c r="G312" s="32">
        <v>1</v>
      </c>
      <c r="H312" s="32">
        <v>2</v>
      </c>
      <c r="I312" s="32">
        <v>0</v>
      </c>
      <c r="J312" s="32">
        <v>3</v>
      </c>
      <c r="K312" s="32">
        <v>1</v>
      </c>
      <c r="L312" s="13"/>
      <c r="M312" s="34">
        <v>6.5445026178010475E-4</v>
      </c>
      <c r="N312" s="34">
        <v>6.1557402277623882E-4</v>
      </c>
      <c r="O312" s="34">
        <v>9.2222563787273287E-4</v>
      </c>
      <c r="P312" s="34">
        <v>0</v>
      </c>
      <c r="Q312" s="34">
        <v>2.6260504201680671E-4</v>
      </c>
      <c r="R312" s="34">
        <v>2.5740025740025738E-4</v>
      </c>
      <c r="S312" s="34">
        <v>4.3840420868040335E-4</v>
      </c>
      <c r="T312" s="34">
        <v>0</v>
      </c>
      <c r="U312" s="34">
        <v>5.645464809936018E-4</v>
      </c>
      <c r="V312" s="34">
        <f t="shared" si="86"/>
        <v>1.9238168526356292E-4</v>
      </c>
      <c r="W312" s="13"/>
      <c r="X312" s="9">
        <f t="shared" si="84"/>
        <v>-0.5</v>
      </c>
      <c r="Y312" s="12">
        <f t="shared" si="85"/>
        <v>-4.620685765165418E-4</v>
      </c>
    </row>
    <row r="313" spans="1:25" s="21" customFormat="1" ht="24.9" customHeight="1" x14ac:dyDescent="0.3">
      <c r="A313" s="8" t="s">
        <v>92</v>
      </c>
      <c r="B313" s="32">
        <v>11</v>
      </c>
      <c r="C313" s="32">
        <v>8</v>
      </c>
      <c r="D313" s="32">
        <v>9</v>
      </c>
      <c r="E313" s="32">
        <v>10</v>
      </c>
      <c r="F313" s="32">
        <v>7</v>
      </c>
      <c r="G313" s="32">
        <v>10</v>
      </c>
      <c r="H313" s="32">
        <v>9</v>
      </c>
      <c r="I313" s="32">
        <v>15</v>
      </c>
      <c r="J313" s="32">
        <v>16</v>
      </c>
      <c r="K313" s="32">
        <v>17</v>
      </c>
      <c r="L313" s="13"/>
      <c r="M313" s="34">
        <v>3.5994764397905758E-3</v>
      </c>
      <c r="N313" s="34">
        <v>2.4622960911049553E-3</v>
      </c>
      <c r="O313" s="34">
        <v>2.7666769136181985E-3</v>
      </c>
      <c r="P313" s="34">
        <v>2.9299736302373278E-3</v>
      </c>
      <c r="Q313" s="34">
        <v>1.838235294117647E-3</v>
      </c>
      <c r="R313" s="34">
        <v>2.5740025740025739E-3</v>
      </c>
      <c r="S313" s="34">
        <v>1.9728189390618152E-3</v>
      </c>
      <c r="T313" s="34">
        <v>2.9234067433248881E-3</v>
      </c>
      <c r="U313" s="34">
        <v>3.0109145652992097E-3</v>
      </c>
      <c r="V313" s="34">
        <f t="shared" si="86"/>
        <v>3.2704886494805694E-3</v>
      </c>
      <c r="W313" s="13"/>
      <c r="X313" s="9">
        <f t="shared" si="84"/>
        <v>0.54545454545454541</v>
      </c>
      <c r="Y313" s="12">
        <f t="shared" si="85"/>
        <v>-3.2898779031000644E-4</v>
      </c>
    </row>
    <row r="314" spans="1:25" s="21" customFormat="1" ht="24.9" customHeight="1" x14ac:dyDescent="0.3">
      <c r="A314" s="8" t="s">
        <v>93</v>
      </c>
      <c r="B314" s="32">
        <v>7</v>
      </c>
      <c r="C314" s="32">
        <v>4</v>
      </c>
      <c r="D314" s="32">
        <v>1</v>
      </c>
      <c r="E314" s="32">
        <v>12</v>
      </c>
      <c r="F314" s="32">
        <v>10</v>
      </c>
      <c r="G314" s="32">
        <v>8</v>
      </c>
      <c r="H314" s="32">
        <v>6</v>
      </c>
      <c r="I314" s="32">
        <v>4</v>
      </c>
      <c r="J314" s="32">
        <v>15</v>
      </c>
      <c r="K314" s="32">
        <v>9</v>
      </c>
      <c r="L314" s="13"/>
      <c r="M314" s="34">
        <v>2.2905759162303663E-3</v>
      </c>
      <c r="N314" s="34">
        <v>1.2311480455524776E-3</v>
      </c>
      <c r="O314" s="34">
        <v>3.074085459575776E-4</v>
      </c>
      <c r="P314" s="34">
        <v>3.5159683562847933E-3</v>
      </c>
      <c r="Q314" s="34">
        <v>2.6260504201680674E-3</v>
      </c>
      <c r="R314" s="34">
        <v>2.059202059202059E-3</v>
      </c>
      <c r="S314" s="34">
        <v>1.31521262604121E-3</v>
      </c>
      <c r="T314" s="34">
        <v>7.7957513155330342E-4</v>
      </c>
      <c r="U314" s="34">
        <v>2.8227324049680089E-3</v>
      </c>
      <c r="V314" s="34">
        <f t="shared" si="86"/>
        <v>1.7314351673720662E-3</v>
      </c>
      <c r="W314" s="13"/>
      <c r="X314" s="9">
        <f t="shared" si="84"/>
        <v>0.28571428571428581</v>
      </c>
      <c r="Y314" s="12">
        <f t="shared" si="85"/>
        <v>-5.5914074885830009E-4</v>
      </c>
    </row>
    <row r="315" spans="1:25" s="21" customFormat="1" ht="24.9" customHeight="1" x14ac:dyDescent="0.3">
      <c r="A315" s="8" t="s">
        <v>94</v>
      </c>
      <c r="B315" s="32">
        <v>1</v>
      </c>
      <c r="C315" s="32">
        <v>5</v>
      </c>
      <c r="D315" s="32">
        <v>4</v>
      </c>
      <c r="E315" s="32">
        <v>4</v>
      </c>
      <c r="F315" s="32">
        <v>5</v>
      </c>
      <c r="G315" s="32">
        <v>2</v>
      </c>
      <c r="H315" s="32">
        <v>2</v>
      </c>
      <c r="I315" s="32">
        <v>2</v>
      </c>
      <c r="J315" s="32">
        <v>5</v>
      </c>
      <c r="K315" s="32">
        <v>6</v>
      </c>
      <c r="L315" s="13"/>
      <c r="M315" s="34">
        <v>3.2722513089005238E-4</v>
      </c>
      <c r="N315" s="34">
        <v>1.5389350569405972E-3</v>
      </c>
      <c r="O315" s="34">
        <v>1.2296341838303104E-3</v>
      </c>
      <c r="P315" s="34">
        <v>1.1719894520949312E-3</v>
      </c>
      <c r="Q315" s="34">
        <v>1.3130252100840337E-3</v>
      </c>
      <c r="R315" s="34">
        <v>5.1480051480051476E-4</v>
      </c>
      <c r="S315" s="34">
        <v>4.3840420868040335E-4</v>
      </c>
      <c r="T315" s="34">
        <v>3.8978756577665171E-4</v>
      </c>
      <c r="U315" s="34">
        <v>9.4091080165600296E-4</v>
      </c>
      <c r="V315" s="34">
        <f t="shared" si="86"/>
        <v>1.1542901115813775E-3</v>
      </c>
      <c r="W315" s="13"/>
      <c r="X315" s="9">
        <f t="shared" si="84"/>
        <v>5</v>
      </c>
      <c r="Y315" s="12">
        <f t="shared" si="85"/>
        <v>8.270649806913251E-4</v>
      </c>
    </row>
    <row r="316" spans="1:25" s="21" customFormat="1" ht="24.9" customHeight="1" x14ac:dyDescent="0.3">
      <c r="A316" s="8" t="s">
        <v>95</v>
      </c>
      <c r="B316" s="32">
        <v>36</v>
      </c>
      <c r="C316" s="32">
        <v>59</v>
      </c>
      <c r="D316" s="32">
        <v>45</v>
      </c>
      <c r="E316" s="32">
        <v>45</v>
      </c>
      <c r="F316" s="32">
        <v>42</v>
      </c>
      <c r="G316" s="32">
        <v>42</v>
      </c>
      <c r="H316" s="32">
        <v>41</v>
      </c>
      <c r="I316" s="32">
        <v>47</v>
      </c>
      <c r="J316" s="32">
        <v>47</v>
      </c>
      <c r="K316" s="32">
        <v>53</v>
      </c>
      <c r="L316" s="13"/>
      <c r="M316" s="34">
        <v>1.1780104712041885E-2</v>
      </c>
      <c r="N316" s="34">
        <v>1.8159433671899046E-2</v>
      </c>
      <c r="O316" s="34">
        <v>1.3833384568090993E-2</v>
      </c>
      <c r="P316" s="34">
        <v>1.3184881336067975E-2</v>
      </c>
      <c r="Q316" s="34">
        <v>1.1029411764705883E-2</v>
      </c>
      <c r="R316" s="34">
        <v>1.0810810810810811E-2</v>
      </c>
      <c r="S316" s="34">
        <v>8.9872862779482691E-3</v>
      </c>
      <c r="T316" s="34">
        <v>9.1600077957513151E-3</v>
      </c>
      <c r="U316" s="34">
        <v>8.8445615355664288E-3</v>
      </c>
      <c r="V316" s="34">
        <f t="shared" si="86"/>
        <v>1.0196229318968833E-2</v>
      </c>
      <c r="W316" s="13"/>
      <c r="X316" s="9">
        <f t="shared" si="84"/>
        <v>0.47222222222222232</v>
      </c>
      <c r="Y316" s="12">
        <f t="shared" si="85"/>
        <v>-1.5838753930730518E-3</v>
      </c>
    </row>
    <row r="317" spans="1:25" s="21" customFormat="1" ht="24.9" customHeight="1" x14ac:dyDescent="0.3">
      <c r="A317" s="8" t="s">
        <v>204</v>
      </c>
      <c r="B317" s="32">
        <v>154</v>
      </c>
      <c r="C317" s="32">
        <v>178</v>
      </c>
      <c r="D317" s="32">
        <v>180</v>
      </c>
      <c r="E317" s="32">
        <v>172</v>
      </c>
      <c r="F317" s="32">
        <v>253</v>
      </c>
      <c r="G317" s="32">
        <v>232</v>
      </c>
      <c r="H317" s="32">
        <v>217</v>
      </c>
      <c r="I317" s="32">
        <v>223</v>
      </c>
      <c r="J317" s="32">
        <v>239</v>
      </c>
      <c r="K317" s="32">
        <v>235</v>
      </c>
      <c r="L317" s="13"/>
      <c r="M317" s="34">
        <v>5.039267015706806E-2</v>
      </c>
      <c r="N317" s="34">
        <v>5.4786088027085254E-2</v>
      </c>
      <c r="O317" s="34">
        <v>5.5333538272363973E-2</v>
      </c>
      <c r="P317" s="34">
        <v>5.039554644008204E-2</v>
      </c>
      <c r="Q317" s="34">
        <v>6.6439075630252101E-2</v>
      </c>
      <c r="R317" s="34">
        <v>5.9716859716859715E-2</v>
      </c>
      <c r="S317" s="34">
        <v>4.7566856641823758E-2</v>
      </c>
      <c r="T317" s="34">
        <v>4.3461313584096668E-2</v>
      </c>
      <c r="U317" s="34">
        <v>4.4975536319156947E-2</v>
      </c>
      <c r="V317" s="34">
        <f t="shared" si="86"/>
        <v>4.520969603693728E-2</v>
      </c>
      <c r="W317" s="13"/>
      <c r="X317" s="9">
        <f t="shared" si="84"/>
        <v>0.52597402597402598</v>
      </c>
      <c r="Y317" s="12">
        <f t="shared" si="85"/>
        <v>-5.1829741201307802E-3</v>
      </c>
    </row>
    <row r="318" spans="1:25" s="21" customFormat="1" ht="24.9" customHeight="1" x14ac:dyDescent="0.3">
      <c r="A318" s="8" t="s">
        <v>96</v>
      </c>
      <c r="B318" s="32">
        <v>33</v>
      </c>
      <c r="C318" s="32">
        <v>54</v>
      </c>
      <c r="D318" s="32">
        <v>40</v>
      </c>
      <c r="E318" s="32">
        <v>45</v>
      </c>
      <c r="F318" s="32">
        <v>62</v>
      </c>
      <c r="G318" s="32">
        <v>58</v>
      </c>
      <c r="H318" s="32">
        <v>60</v>
      </c>
      <c r="I318" s="32">
        <v>36</v>
      </c>
      <c r="J318" s="32">
        <v>58</v>
      </c>
      <c r="K318" s="32">
        <v>46</v>
      </c>
      <c r="L318" s="13"/>
      <c r="M318" s="34">
        <v>1.0798429319371727E-2</v>
      </c>
      <c r="N318" s="34">
        <v>1.662049861495845E-2</v>
      </c>
      <c r="O318" s="34">
        <v>1.2296341838303105E-2</v>
      </c>
      <c r="P318" s="34">
        <v>1.3184881336067975E-2</v>
      </c>
      <c r="Q318" s="34">
        <v>1.6281512605042018E-2</v>
      </c>
      <c r="R318" s="34">
        <v>1.4929214929214929E-2</v>
      </c>
      <c r="S318" s="34">
        <v>1.31521262604121E-2</v>
      </c>
      <c r="T318" s="34">
        <v>7.0161761839797315E-3</v>
      </c>
      <c r="U318" s="34">
        <v>1.0914565299209636E-2</v>
      </c>
      <c r="V318" s="34">
        <f t="shared" si="86"/>
        <v>8.8495575221238937E-3</v>
      </c>
      <c r="W318" s="13"/>
      <c r="X318" s="9">
        <f t="shared" si="84"/>
        <v>0.39393939393939403</v>
      </c>
      <c r="Y318" s="12">
        <f t="shared" si="85"/>
        <v>-1.9488717972478333E-3</v>
      </c>
    </row>
    <row r="319" spans="1:25" s="21" customFormat="1" ht="24.9" customHeight="1" x14ac:dyDescent="0.3">
      <c r="A319" s="8" t="s">
        <v>132</v>
      </c>
      <c r="B319" s="32">
        <v>29</v>
      </c>
      <c r="C319" s="32">
        <v>30</v>
      </c>
      <c r="D319" s="32">
        <v>26</v>
      </c>
      <c r="E319" s="32">
        <v>20</v>
      </c>
      <c r="F319" s="32">
        <v>25</v>
      </c>
      <c r="G319" s="32">
        <v>19</v>
      </c>
      <c r="H319" s="32">
        <v>25</v>
      </c>
      <c r="I319" s="32">
        <v>17</v>
      </c>
      <c r="J319" s="32">
        <v>24</v>
      </c>
      <c r="K319" s="32">
        <v>25</v>
      </c>
      <c r="L319" s="13"/>
      <c r="M319" s="34">
        <v>9.4895287958115179E-3</v>
      </c>
      <c r="N319" s="34">
        <v>9.2336103416435829E-3</v>
      </c>
      <c r="O319" s="34">
        <v>7.9926221948970182E-3</v>
      </c>
      <c r="P319" s="34">
        <v>5.8599472604746556E-3</v>
      </c>
      <c r="Q319" s="34">
        <v>6.5651260504201682E-3</v>
      </c>
      <c r="R319" s="34">
        <v>4.8906048906048908E-3</v>
      </c>
      <c r="S319" s="34">
        <v>5.4800526085050415E-3</v>
      </c>
      <c r="T319" s="34">
        <v>3.3131943091015397E-3</v>
      </c>
      <c r="U319" s="34">
        <v>4.5163718479488144E-3</v>
      </c>
      <c r="V319" s="34">
        <f t="shared" si="86"/>
        <v>4.809542131589073E-3</v>
      </c>
      <c r="W319" s="13"/>
      <c r="X319" s="9">
        <f t="shared" si="84"/>
        <v>-0.13793103448275867</v>
      </c>
      <c r="Y319" s="12">
        <f t="shared" si="85"/>
        <v>-4.679986664222445E-3</v>
      </c>
    </row>
    <row r="320" spans="1:25" s="21" customFormat="1" ht="24.9" customHeight="1" x14ac:dyDescent="0.3">
      <c r="A320" s="8" t="s">
        <v>98</v>
      </c>
      <c r="B320" s="32">
        <v>1507</v>
      </c>
      <c r="C320" s="32">
        <v>1659</v>
      </c>
      <c r="D320" s="32">
        <v>1581</v>
      </c>
      <c r="E320" s="32">
        <v>1824</v>
      </c>
      <c r="F320" s="32">
        <v>1906</v>
      </c>
      <c r="G320" s="32">
        <v>2090</v>
      </c>
      <c r="H320" s="32">
        <v>2526</v>
      </c>
      <c r="I320" s="32">
        <v>3545</v>
      </c>
      <c r="J320" s="32">
        <v>3447</v>
      </c>
      <c r="K320" s="32">
        <v>3372</v>
      </c>
      <c r="L320" s="13"/>
      <c r="M320" s="34">
        <v>0.4931282722513089</v>
      </c>
      <c r="N320" s="34">
        <v>0.51061865189289013</v>
      </c>
      <c r="O320" s="34">
        <v>0.48601291115893019</v>
      </c>
      <c r="P320" s="34">
        <v>0.53442719015528861</v>
      </c>
      <c r="Q320" s="34">
        <v>0.50052521008403361</v>
      </c>
      <c r="R320" s="34">
        <v>0.53796653796653793</v>
      </c>
      <c r="S320" s="34">
        <v>0.55370451556334943</v>
      </c>
      <c r="T320" s="34">
        <v>0.69089846033911517</v>
      </c>
      <c r="U320" s="34">
        <v>0.64866390666164853</v>
      </c>
      <c r="V320" s="34">
        <f t="shared" si="86"/>
        <v>0.64871104270873414</v>
      </c>
      <c r="W320" s="13"/>
      <c r="X320" s="9">
        <f t="shared" si="84"/>
        <v>1.2375580623755806</v>
      </c>
      <c r="Y320" s="12">
        <f t="shared" si="85"/>
        <v>0.15558277045742525</v>
      </c>
    </row>
    <row r="321" spans="1:25" s="21" customFormat="1" ht="24.9" customHeight="1" x14ac:dyDescent="0.3">
      <c r="A321" s="8" t="s">
        <v>99</v>
      </c>
      <c r="B321" s="32">
        <v>267</v>
      </c>
      <c r="C321" s="32">
        <v>311</v>
      </c>
      <c r="D321" s="32">
        <v>296</v>
      </c>
      <c r="E321" s="32">
        <v>265</v>
      </c>
      <c r="F321" s="32">
        <v>281</v>
      </c>
      <c r="G321" s="32">
        <v>310</v>
      </c>
      <c r="H321" s="32">
        <v>388</v>
      </c>
      <c r="I321" s="32">
        <v>242</v>
      </c>
      <c r="J321" s="32">
        <v>473</v>
      </c>
      <c r="K321" s="32">
        <v>421</v>
      </c>
      <c r="L321" s="13"/>
      <c r="M321" s="34">
        <v>8.7369109947643978E-2</v>
      </c>
      <c r="N321" s="34">
        <v>9.5721760541705142E-2</v>
      </c>
      <c r="O321" s="34">
        <v>9.0992929603442976E-2</v>
      </c>
      <c r="P321" s="34">
        <v>7.7644301201289193E-2</v>
      </c>
      <c r="Q321" s="34">
        <v>7.3792016806722691E-2</v>
      </c>
      <c r="R321" s="34">
        <v>7.9794079794079792E-2</v>
      </c>
      <c r="S321" s="34">
        <v>8.5050416483998248E-2</v>
      </c>
      <c r="T321" s="34">
        <v>4.716429545897486E-2</v>
      </c>
      <c r="U321" s="34">
        <v>8.9010161836657886E-2</v>
      </c>
      <c r="V321" s="34">
        <f t="shared" si="86"/>
        <v>8.0992689495959988E-2</v>
      </c>
      <c r="W321" s="13"/>
      <c r="X321" s="9">
        <f t="shared" si="84"/>
        <v>0.57677902621722854</v>
      </c>
      <c r="Y321" s="12">
        <f t="shared" si="85"/>
        <v>-6.3764204516839895E-3</v>
      </c>
    </row>
    <row r="322" spans="1:25" s="21" customFormat="1" ht="24.9" customHeight="1" x14ac:dyDescent="0.3">
      <c r="A322" s="8" t="s">
        <v>100</v>
      </c>
      <c r="B322" s="32">
        <v>54</v>
      </c>
      <c r="C322" s="32">
        <v>71</v>
      </c>
      <c r="D322" s="32">
        <v>70</v>
      </c>
      <c r="E322" s="32">
        <v>54</v>
      </c>
      <c r="F322" s="32">
        <v>36</v>
      </c>
      <c r="G322" s="32">
        <v>53</v>
      </c>
      <c r="H322" s="32">
        <v>67</v>
      </c>
      <c r="I322" s="32">
        <v>57</v>
      </c>
      <c r="J322" s="32">
        <v>44</v>
      </c>
      <c r="K322" s="32">
        <v>47</v>
      </c>
      <c r="L322" s="13"/>
      <c r="M322" s="34">
        <v>1.7670157068062829E-2</v>
      </c>
      <c r="N322" s="34">
        <v>2.1852877808556478E-2</v>
      </c>
      <c r="O322" s="34">
        <v>2.1518598217030432E-2</v>
      </c>
      <c r="P322" s="34">
        <v>1.5821857603281569E-2</v>
      </c>
      <c r="Q322" s="34">
        <v>9.4537815126050414E-3</v>
      </c>
      <c r="R322" s="34">
        <v>1.3642213642213642E-2</v>
      </c>
      <c r="S322" s="34">
        <v>1.4686540990793511E-2</v>
      </c>
      <c r="T322" s="34">
        <v>1.1108945624634574E-2</v>
      </c>
      <c r="U322" s="34">
        <v>8.2800150545728271E-3</v>
      </c>
      <c r="V322" s="34">
        <f t="shared" si="86"/>
        <v>9.0419392073874567E-3</v>
      </c>
      <c r="W322" s="13"/>
      <c r="X322" s="9">
        <f t="shared" si="84"/>
        <v>-0.12962962962962965</v>
      </c>
      <c r="Y322" s="12">
        <f t="shared" si="85"/>
        <v>-8.6282178606753718E-3</v>
      </c>
    </row>
    <row r="323" spans="1:25" s="21" customFormat="1" ht="24.9" customHeight="1" x14ac:dyDescent="0.3">
      <c r="A323" s="8" t="s">
        <v>101</v>
      </c>
      <c r="B323" s="32">
        <v>81</v>
      </c>
      <c r="C323" s="32">
        <v>66</v>
      </c>
      <c r="D323" s="32">
        <v>87</v>
      </c>
      <c r="E323" s="32">
        <v>60</v>
      </c>
      <c r="F323" s="32">
        <v>65</v>
      </c>
      <c r="G323" s="32">
        <v>55</v>
      </c>
      <c r="H323" s="32">
        <v>75</v>
      </c>
      <c r="I323" s="32">
        <v>44</v>
      </c>
      <c r="J323" s="32">
        <v>52</v>
      </c>
      <c r="K323" s="32">
        <v>68</v>
      </c>
      <c r="L323" s="13"/>
      <c r="M323" s="34">
        <v>2.6505235602094241E-2</v>
      </c>
      <c r="N323" s="34">
        <v>2.0313942751615882E-2</v>
      </c>
      <c r="O323" s="34">
        <v>2.6744543498309254E-2</v>
      </c>
      <c r="P323" s="34">
        <v>1.7579841781423966E-2</v>
      </c>
      <c r="Q323" s="34">
        <v>1.7069327731092435E-2</v>
      </c>
      <c r="R323" s="34">
        <v>1.4157014157014158E-2</v>
      </c>
      <c r="S323" s="34">
        <v>1.6440157825515125E-2</v>
      </c>
      <c r="T323" s="34">
        <v>8.5753264470863379E-3</v>
      </c>
      <c r="U323" s="34">
        <v>9.7854723372224305E-3</v>
      </c>
      <c r="V323" s="34">
        <f t="shared" si="86"/>
        <v>1.3081954597922277E-2</v>
      </c>
      <c r="W323" s="13"/>
      <c r="X323" s="9">
        <f t="shared" si="84"/>
        <v>-0.16049382716049387</v>
      </c>
      <c r="Y323" s="12">
        <f t="shared" si="85"/>
        <v>-1.3423281004171964E-2</v>
      </c>
    </row>
    <row r="324" spans="1:25" s="21" customFormat="1" ht="24.9" customHeight="1" x14ac:dyDescent="0.3">
      <c r="A324" s="8" t="s">
        <v>102</v>
      </c>
      <c r="B324" s="32">
        <v>9</v>
      </c>
      <c r="C324" s="32">
        <v>15</v>
      </c>
      <c r="D324" s="32">
        <v>10</v>
      </c>
      <c r="E324" s="32">
        <v>10</v>
      </c>
      <c r="F324" s="32">
        <v>17</v>
      </c>
      <c r="G324" s="32">
        <v>11</v>
      </c>
      <c r="H324" s="32">
        <v>17</v>
      </c>
      <c r="I324" s="32">
        <v>10</v>
      </c>
      <c r="J324" s="32">
        <v>14</v>
      </c>
      <c r="K324" s="32">
        <v>20</v>
      </c>
      <c r="L324" s="13"/>
      <c r="M324" s="34">
        <v>2.9450261780104713E-3</v>
      </c>
      <c r="N324" s="34">
        <v>4.6168051708217915E-3</v>
      </c>
      <c r="O324" s="34">
        <v>3.0740854595757761E-3</v>
      </c>
      <c r="P324" s="34">
        <v>2.9299736302373278E-3</v>
      </c>
      <c r="Q324" s="34">
        <v>4.464285714285714E-3</v>
      </c>
      <c r="R324" s="34">
        <v>2.8314028314028314E-3</v>
      </c>
      <c r="S324" s="34">
        <v>3.7264357737834281E-3</v>
      </c>
      <c r="T324" s="34">
        <v>1.9489378288832587E-3</v>
      </c>
      <c r="U324" s="34">
        <v>2.6345502446368085E-3</v>
      </c>
      <c r="V324" s="34">
        <f t="shared" si="86"/>
        <v>3.8476337052712581E-3</v>
      </c>
      <c r="W324" s="13"/>
      <c r="X324" s="9">
        <f t="shared" si="84"/>
        <v>1.2222222222222223</v>
      </c>
      <c r="Y324" s="12">
        <f t="shared" si="85"/>
        <v>9.0260752726078683E-4</v>
      </c>
    </row>
    <row r="325" spans="1:25" s="21" customFormat="1" ht="24.9" customHeight="1" x14ac:dyDescent="0.3">
      <c r="A325" s="8" t="s">
        <v>103</v>
      </c>
      <c r="B325" s="32">
        <v>319</v>
      </c>
      <c r="C325" s="32">
        <v>294</v>
      </c>
      <c r="D325" s="32">
        <v>285</v>
      </c>
      <c r="E325" s="32">
        <v>286</v>
      </c>
      <c r="F325" s="32">
        <v>351</v>
      </c>
      <c r="G325" s="32">
        <v>274</v>
      </c>
      <c r="H325" s="32">
        <v>305</v>
      </c>
      <c r="I325" s="32">
        <v>230</v>
      </c>
      <c r="J325" s="32">
        <v>252</v>
      </c>
      <c r="K325" s="32">
        <v>285</v>
      </c>
      <c r="L325" s="13"/>
      <c r="M325" s="34">
        <v>0.1043848167539267</v>
      </c>
      <c r="N325" s="34">
        <v>9.0489381348107106E-2</v>
      </c>
      <c r="O325" s="34">
        <v>8.7611435597909626E-2</v>
      </c>
      <c r="P325" s="34">
        <v>8.3797245824787578E-2</v>
      </c>
      <c r="Q325" s="34">
        <v>9.2174369747899165E-2</v>
      </c>
      <c r="R325" s="34">
        <v>7.0527670527670533E-2</v>
      </c>
      <c r="S325" s="34">
        <v>6.6856641823761512E-2</v>
      </c>
      <c r="T325" s="34">
        <v>4.4825570064314951E-2</v>
      </c>
      <c r="U325" s="34">
        <v>4.7421904403462549E-2</v>
      </c>
      <c r="V325" s="34">
        <f t="shared" si="86"/>
        <v>5.4828780300115426E-2</v>
      </c>
      <c r="W325" s="13"/>
      <c r="X325" s="9">
        <f t="shared" si="84"/>
        <v>-0.10658307210031348</v>
      </c>
      <c r="Y325" s="12">
        <f t="shared" si="85"/>
        <v>-4.9556036453811278E-2</v>
      </c>
    </row>
    <row r="326" spans="1:25" s="48" customFormat="1" ht="24.9" customHeight="1" x14ac:dyDescent="0.3">
      <c r="A326" s="52" t="s">
        <v>4</v>
      </c>
      <c r="B326" s="33">
        <v>3056</v>
      </c>
      <c r="C326" s="33">
        <v>3249</v>
      </c>
      <c r="D326" s="33">
        <v>3253</v>
      </c>
      <c r="E326" s="33">
        <v>3413</v>
      </c>
      <c r="F326" s="33">
        <v>3808</v>
      </c>
      <c r="G326" s="33">
        <v>3885</v>
      </c>
      <c r="H326" s="33">
        <v>4562</v>
      </c>
      <c r="I326" s="33">
        <v>5131</v>
      </c>
      <c r="J326" s="33">
        <v>5314</v>
      </c>
      <c r="K326" s="33">
        <v>5198</v>
      </c>
      <c r="L326" s="41"/>
      <c r="M326" s="35">
        <v>1</v>
      </c>
      <c r="N326" s="35">
        <v>1</v>
      </c>
      <c r="O326" s="35">
        <v>1</v>
      </c>
      <c r="P326" s="35">
        <v>1</v>
      </c>
      <c r="Q326" s="35">
        <v>1</v>
      </c>
      <c r="R326" s="35">
        <v>1</v>
      </c>
      <c r="S326" s="35">
        <v>1</v>
      </c>
      <c r="T326" s="35">
        <v>1</v>
      </c>
      <c r="U326" s="35">
        <v>1</v>
      </c>
      <c r="V326" s="35">
        <f t="shared" si="86"/>
        <v>1</v>
      </c>
      <c r="W326" s="41"/>
      <c r="X326" s="10">
        <f t="shared" si="84"/>
        <v>0.7009162303664922</v>
      </c>
      <c r="Y326" s="14">
        <f t="shared" si="85"/>
        <v>0</v>
      </c>
    </row>
    <row r="327" spans="1:25" s="21" customFormat="1" ht="24.9" customHeight="1" x14ac:dyDescent="0.3">
      <c r="A327" s="13" t="s">
        <v>233</v>
      </c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53"/>
      <c r="Y327" s="53"/>
    </row>
    <row r="328" spans="1:25" s="21" customFormat="1" ht="24.9" customHeight="1" x14ac:dyDescent="0.3">
      <c r="B328" s="17"/>
      <c r="C328" s="17"/>
      <c r="D328" s="17"/>
      <c r="E328" s="17"/>
      <c r="F328" s="17"/>
      <c r="G328" s="17"/>
      <c r="H328" s="17"/>
      <c r="I328" s="17"/>
      <c r="J328" s="17"/>
      <c r="K328" s="17"/>
      <c r="X328" s="30"/>
      <c r="Y328" s="30"/>
    </row>
    <row r="329" spans="1:25" s="21" customFormat="1" ht="50.1" customHeight="1" x14ac:dyDescent="0.3">
      <c r="A329" s="36" t="s">
        <v>133</v>
      </c>
      <c r="B329" s="36">
        <v>2013</v>
      </c>
      <c r="C329" s="36">
        <v>2014</v>
      </c>
      <c r="D329" s="36">
        <v>2015</v>
      </c>
      <c r="E329" s="36">
        <v>2016</v>
      </c>
      <c r="F329" s="36">
        <v>2017</v>
      </c>
      <c r="G329" s="36">
        <v>2018</v>
      </c>
      <c r="H329" s="36">
        <v>2019</v>
      </c>
      <c r="I329" s="36">
        <v>2020</v>
      </c>
      <c r="J329" s="36">
        <v>2021</v>
      </c>
      <c r="K329" s="36">
        <v>2022</v>
      </c>
      <c r="L329" s="40"/>
      <c r="M329" s="36">
        <v>2013</v>
      </c>
      <c r="N329" s="36">
        <v>2014</v>
      </c>
      <c r="O329" s="36">
        <v>2015</v>
      </c>
      <c r="P329" s="36">
        <v>2016</v>
      </c>
      <c r="Q329" s="36">
        <v>2017</v>
      </c>
      <c r="R329" s="36">
        <v>2018</v>
      </c>
      <c r="S329" s="36">
        <v>2019</v>
      </c>
      <c r="T329" s="36">
        <v>2020</v>
      </c>
      <c r="U329" s="36">
        <v>2021</v>
      </c>
      <c r="V329" s="36">
        <v>2022</v>
      </c>
      <c r="W329" s="40"/>
      <c r="X329" s="42" t="s">
        <v>237</v>
      </c>
      <c r="Y329" s="42" t="s">
        <v>238</v>
      </c>
    </row>
    <row r="330" spans="1:25" s="21" customFormat="1" ht="24.9" customHeight="1" x14ac:dyDescent="0.3">
      <c r="A330" s="8" t="s">
        <v>12</v>
      </c>
      <c r="B330" s="32">
        <v>169</v>
      </c>
      <c r="C330" s="32">
        <v>194</v>
      </c>
      <c r="D330" s="32">
        <v>167</v>
      </c>
      <c r="E330" s="32">
        <v>156</v>
      </c>
      <c r="F330" s="32">
        <v>139</v>
      </c>
      <c r="G330" s="32">
        <v>170</v>
      </c>
      <c r="H330" s="32">
        <v>176</v>
      </c>
      <c r="I330" s="32">
        <v>162</v>
      </c>
      <c r="J330" s="32">
        <v>205</v>
      </c>
      <c r="K330" s="32">
        <v>247</v>
      </c>
      <c r="L330" s="13"/>
      <c r="M330" s="34">
        <v>5.5301047120418848E-2</v>
      </c>
      <c r="N330" s="34">
        <v>5.9710680209295167E-2</v>
      </c>
      <c r="O330" s="34">
        <v>5.1337227174915463E-2</v>
      </c>
      <c r="P330" s="34">
        <v>4.5707588631702316E-2</v>
      </c>
      <c r="Q330" s="34">
        <v>3.7884982284001091E-2</v>
      </c>
      <c r="R330" s="75">
        <v>4.3758043758043756E-2</v>
      </c>
      <c r="S330" s="75">
        <v>3.8579570363875493E-2</v>
      </c>
      <c r="T330" s="75">
        <v>3.1572792827908792E-2</v>
      </c>
      <c r="U330" s="75">
        <v>3.8577342867896124E-2</v>
      </c>
      <c r="V330" s="75">
        <f>K330/K$332</f>
        <v>4.7518276260100037E-2</v>
      </c>
      <c r="W330" s="13"/>
      <c r="X330" s="9">
        <f t="shared" ref="X330:X332" si="87">K330/B330-1</f>
        <v>0.46153846153846145</v>
      </c>
      <c r="Y330" s="12">
        <f t="shared" ref="Y330:Y332" si="88">V330-M330</f>
        <v>-7.7827708603188106E-3</v>
      </c>
    </row>
    <row r="331" spans="1:25" s="21" customFormat="1" ht="24.9" customHeight="1" x14ac:dyDescent="0.3">
      <c r="A331" s="8" t="s">
        <v>134</v>
      </c>
      <c r="B331" s="32">
        <v>2887</v>
      </c>
      <c r="C331" s="32">
        <v>3055</v>
      </c>
      <c r="D331" s="32">
        <v>3086</v>
      </c>
      <c r="E331" s="32">
        <v>3257</v>
      </c>
      <c r="F331" s="32">
        <v>3669</v>
      </c>
      <c r="G331" s="32">
        <v>3715</v>
      </c>
      <c r="H331" s="32">
        <v>4386</v>
      </c>
      <c r="I331" s="32">
        <v>4969</v>
      </c>
      <c r="J331" s="32">
        <v>5109</v>
      </c>
      <c r="K331" s="32">
        <v>4951</v>
      </c>
      <c r="L331" s="13"/>
      <c r="M331" s="34">
        <v>0.94469895287958117</v>
      </c>
      <c r="N331" s="34">
        <v>0.94028931979070485</v>
      </c>
      <c r="O331" s="34">
        <v>0.94866277282508449</v>
      </c>
      <c r="P331" s="34">
        <v>0.95429241136829768</v>
      </c>
      <c r="Q331" s="34">
        <v>1</v>
      </c>
      <c r="R331" s="34">
        <v>0.95624195624195629</v>
      </c>
      <c r="S331" s="34">
        <v>0.96142042963612451</v>
      </c>
      <c r="T331" s="34">
        <v>0.96842720717209119</v>
      </c>
      <c r="U331" s="34">
        <v>0.96142265713210384</v>
      </c>
      <c r="V331" s="75">
        <f t="shared" ref="V331:V332" si="89">K331/K$332</f>
        <v>0.95248172373989992</v>
      </c>
      <c r="W331" s="13"/>
      <c r="X331" s="9">
        <f t="shared" si="87"/>
        <v>0.71492899203325244</v>
      </c>
      <c r="Y331" s="12">
        <f t="shared" si="88"/>
        <v>7.7827708603187551E-3</v>
      </c>
    </row>
    <row r="332" spans="1:25" s="21" customFormat="1" ht="24.9" customHeight="1" x14ac:dyDescent="0.3">
      <c r="A332" s="52" t="s">
        <v>4</v>
      </c>
      <c r="B332" s="33">
        <v>3056</v>
      </c>
      <c r="C332" s="33">
        <v>3249</v>
      </c>
      <c r="D332" s="33">
        <v>3253</v>
      </c>
      <c r="E332" s="33">
        <v>3413</v>
      </c>
      <c r="F332" s="33">
        <v>3669</v>
      </c>
      <c r="G332" s="33">
        <v>3885</v>
      </c>
      <c r="H332" s="33">
        <v>4562</v>
      </c>
      <c r="I332" s="33">
        <v>5131</v>
      </c>
      <c r="J332" s="33">
        <v>5314</v>
      </c>
      <c r="K332" s="33">
        <v>5198</v>
      </c>
      <c r="L332" s="41"/>
      <c r="M332" s="35">
        <v>1</v>
      </c>
      <c r="N332" s="35">
        <v>1</v>
      </c>
      <c r="O332" s="35">
        <v>1</v>
      </c>
      <c r="P332" s="35">
        <v>1</v>
      </c>
      <c r="Q332" s="35">
        <v>1</v>
      </c>
      <c r="R332" s="35">
        <v>1</v>
      </c>
      <c r="S332" s="35">
        <v>1</v>
      </c>
      <c r="T332" s="35">
        <v>1</v>
      </c>
      <c r="U332" s="35">
        <v>1</v>
      </c>
      <c r="V332" s="76">
        <f t="shared" si="89"/>
        <v>1</v>
      </c>
      <c r="W332" s="13"/>
      <c r="X332" s="10">
        <f t="shared" si="87"/>
        <v>0.7009162303664922</v>
      </c>
      <c r="Y332" s="14">
        <f t="shared" si="88"/>
        <v>0</v>
      </c>
    </row>
    <row r="333" spans="1:25" s="21" customFormat="1" ht="24.9" customHeight="1" x14ac:dyDescent="0.3">
      <c r="B333" s="17"/>
      <c r="C333" s="17"/>
      <c r="D333" s="17"/>
      <c r="E333" s="17"/>
      <c r="F333" s="17"/>
      <c r="G333" s="17"/>
      <c r="H333" s="17"/>
      <c r="I333" s="17"/>
      <c r="J333" s="17"/>
      <c r="K333" s="17"/>
      <c r="X333" s="30"/>
      <c r="Y333" s="30"/>
    </row>
    <row r="334" spans="1:25" s="21" customFormat="1" ht="50.1" customHeight="1" x14ac:dyDescent="0.3">
      <c r="A334" s="36" t="s">
        <v>135</v>
      </c>
      <c r="B334" s="36">
        <v>2013</v>
      </c>
      <c r="C334" s="36">
        <v>2014</v>
      </c>
      <c r="D334" s="36">
        <v>2015</v>
      </c>
      <c r="E334" s="36">
        <v>2016</v>
      </c>
      <c r="F334" s="36">
        <v>2017</v>
      </c>
      <c r="G334" s="36">
        <v>2018</v>
      </c>
      <c r="H334" s="36">
        <v>2019</v>
      </c>
      <c r="I334" s="36">
        <v>2020</v>
      </c>
      <c r="J334" s="36">
        <v>2021</v>
      </c>
      <c r="K334" s="36">
        <v>2022</v>
      </c>
      <c r="L334" s="40"/>
      <c r="M334" s="36">
        <v>2013</v>
      </c>
      <c r="N334" s="36">
        <v>2014</v>
      </c>
      <c r="O334" s="36">
        <v>2015</v>
      </c>
      <c r="P334" s="36">
        <v>2016</v>
      </c>
      <c r="Q334" s="36">
        <v>2017</v>
      </c>
      <c r="R334" s="36">
        <v>2018</v>
      </c>
      <c r="S334" s="36">
        <v>2019</v>
      </c>
      <c r="T334" s="36">
        <v>2020</v>
      </c>
      <c r="U334" s="36">
        <v>2021</v>
      </c>
      <c r="V334" s="36">
        <v>2022</v>
      </c>
      <c r="W334" s="40"/>
      <c r="X334" s="42" t="s">
        <v>241</v>
      </c>
      <c r="Y334" s="42" t="s">
        <v>242</v>
      </c>
    </row>
    <row r="335" spans="1:25" s="21" customFormat="1" ht="24.9" customHeight="1" x14ac:dyDescent="0.3">
      <c r="A335" s="8" t="s">
        <v>136</v>
      </c>
      <c r="B335" s="32">
        <v>3113</v>
      </c>
      <c r="C335" s="32">
        <v>3398</v>
      </c>
      <c r="D335" s="32">
        <v>3499</v>
      </c>
      <c r="E335" s="32">
        <v>3759</v>
      </c>
      <c r="F335" s="32">
        <v>3892</v>
      </c>
      <c r="G335" s="32">
        <v>4093</v>
      </c>
      <c r="H335" s="32">
        <v>4426</v>
      </c>
      <c r="I335" s="32">
        <v>4496</v>
      </c>
      <c r="J335" s="32">
        <v>4487</v>
      </c>
      <c r="K335" s="32">
        <v>4417</v>
      </c>
      <c r="L335" s="13"/>
      <c r="M335" s="34">
        <v>0.5381158167675022</v>
      </c>
      <c r="N335" s="34">
        <v>0.53537104143689929</v>
      </c>
      <c r="O335" s="34">
        <v>0.53599877450980393</v>
      </c>
      <c r="P335" s="34">
        <v>0.53554637412736861</v>
      </c>
      <c r="Q335" s="34">
        <v>0.52873250916994974</v>
      </c>
      <c r="R335" s="34">
        <v>0.52738049220461281</v>
      </c>
      <c r="S335" s="34">
        <v>0.49568820696606564</v>
      </c>
      <c r="T335" s="34">
        <v>0.47461205531510609</v>
      </c>
      <c r="U335" s="34">
        <v>0.47703593450988729</v>
      </c>
      <c r="V335" s="34">
        <f>K335/K$338</f>
        <v>0.45909988566677062</v>
      </c>
      <c r="W335" s="13"/>
      <c r="X335" s="9">
        <f t="shared" ref="X335:X338" si="90">K335/B335-1</f>
        <v>0.4188885319627369</v>
      </c>
      <c r="Y335" s="12">
        <f t="shared" ref="Y335:Y338" si="91">V335-M335</f>
        <v>-7.9015931100731573E-2</v>
      </c>
    </row>
    <row r="336" spans="1:25" s="21" customFormat="1" ht="24.9" customHeight="1" x14ac:dyDescent="0.3">
      <c r="A336" s="8" t="s">
        <v>137</v>
      </c>
      <c r="B336" s="32">
        <v>1879</v>
      </c>
      <c r="C336" s="32">
        <v>2017</v>
      </c>
      <c r="D336" s="32">
        <v>2052</v>
      </c>
      <c r="E336" s="32">
        <v>2250</v>
      </c>
      <c r="F336" s="32">
        <v>2365</v>
      </c>
      <c r="G336" s="32">
        <v>2400</v>
      </c>
      <c r="H336" s="32">
        <v>2813</v>
      </c>
      <c r="I336" s="32">
        <v>2872</v>
      </c>
      <c r="J336" s="32">
        <v>2923</v>
      </c>
      <c r="K336" s="32">
        <v>3445</v>
      </c>
      <c r="L336" s="13"/>
      <c r="M336" s="34">
        <v>0.32480553154710456</v>
      </c>
      <c r="N336" s="34">
        <v>0.31778793130612887</v>
      </c>
      <c r="O336" s="34">
        <v>0.31433823529411764</v>
      </c>
      <c r="P336" s="34">
        <v>0.32055848411454624</v>
      </c>
      <c r="Q336" s="34">
        <v>0.32128786849612823</v>
      </c>
      <c r="R336" s="34">
        <v>0.30923850019327404</v>
      </c>
      <c r="S336" s="34">
        <v>0.31504087803785419</v>
      </c>
      <c r="T336" s="34">
        <v>0.30317745170484534</v>
      </c>
      <c r="U336" s="34">
        <v>0.31075908994258983</v>
      </c>
      <c r="V336" s="34">
        <f t="shared" ref="V336:V338" si="92">K336/K$338</f>
        <v>0.3580708866022243</v>
      </c>
      <c r="W336" s="13"/>
      <c r="X336" s="9">
        <f t="shared" si="90"/>
        <v>0.83342203299627471</v>
      </c>
      <c r="Y336" s="12">
        <f t="shared" si="91"/>
        <v>3.3265355055119739E-2</v>
      </c>
    </row>
    <row r="337" spans="1:25" s="21" customFormat="1" ht="24.9" customHeight="1" x14ac:dyDescent="0.3">
      <c r="A337" s="8" t="s">
        <v>225</v>
      </c>
      <c r="B337" s="32">
        <v>793</v>
      </c>
      <c r="C337" s="32">
        <v>932</v>
      </c>
      <c r="D337" s="32">
        <v>977</v>
      </c>
      <c r="E337" s="32">
        <v>1010</v>
      </c>
      <c r="F337" s="32">
        <v>1104</v>
      </c>
      <c r="G337" s="32">
        <v>1268</v>
      </c>
      <c r="H337" s="32">
        <v>1690</v>
      </c>
      <c r="I337" s="32">
        <v>2105</v>
      </c>
      <c r="J337" s="32">
        <v>1996</v>
      </c>
      <c r="K337" s="32">
        <v>1759</v>
      </c>
      <c r="L337" s="13"/>
      <c r="M337" s="34">
        <v>0.13707865168539327</v>
      </c>
      <c r="N337" s="34">
        <v>0.14684102725697179</v>
      </c>
      <c r="O337" s="34">
        <v>0.14966299019607843</v>
      </c>
      <c r="P337" s="34">
        <v>0.14389514175808521</v>
      </c>
      <c r="Q337" s="34">
        <v>0.14997962233392201</v>
      </c>
      <c r="R337" s="34">
        <v>0.16338100760211313</v>
      </c>
      <c r="S337" s="34">
        <v>0.18927091499608018</v>
      </c>
      <c r="T337" s="34">
        <v>0.22221049298004855</v>
      </c>
      <c r="U337" s="34">
        <v>0.21220497554752285</v>
      </c>
      <c r="V337" s="34">
        <f t="shared" si="92"/>
        <v>0.1828292277310051</v>
      </c>
      <c r="W337" s="13"/>
      <c r="X337" s="9">
        <f t="shared" si="90"/>
        <v>1.218158890290038</v>
      </c>
      <c r="Y337" s="12">
        <f t="shared" si="91"/>
        <v>4.5750576045611835E-2</v>
      </c>
    </row>
    <row r="338" spans="1:25" s="48" customFormat="1" ht="24.9" customHeight="1" x14ac:dyDescent="0.3">
      <c r="A338" s="52" t="s">
        <v>4</v>
      </c>
      <c r="B338" s="33">
        <v>5785</v>
      </c>
      <c r="C338" s="33">
        <v>6347</v>
      </c>
      <c r="D338" s="33">
        <v>6528</v>
      </c>
      <c r="E338" s="33">
        <v>7019</v>
      </c>
      <c r="F338" s="33">
        <v>7361</v>
      </c>
      <c r="G338" s="33">
        <v>7761</v>
      </c>
      <c r="H338" s="33">
        <v>8929</v>
      </c>
      <c r="I338" s="33">
        <v>9473</v>
      </c>
      <c r="J338" s="33">
        <v>9406</v>
      </c>
      <c r="K338" s="33">
        <f>SUM(K335:K337)</f>
        <v>9621</v>
      </c>
      <c r="L338" s="41"/>
      <c r="M338" s="35">
        <v>1</v>
      </c>
      <c r="N338" s="35">
        <v>1</v>
      </c>
      <c r="O338" s="35">
        <v>1</v>
      </c>
      <c r="P338" s="35">
        <v>1</v>
      </c>
      <c r="Q338" s="35">
        <v>1</v>
      </c>
      <c r="R338" s="35">
        <v>1</v>
      </c>
      <c r="S338" s="35">
        <v>1</v>
      </c>
      <c r="T338" s="35">
        <v>1</v>
      </c>
      <c r="U338" s="35">
        <v>1</v>
      </c>
      <c r="V338" s="35">
        <f t="shared" si="92"/>
        <v>1</v>
      </c>
      <c r="W338" s="41"/>
      <c r="X338" s="10">
        <f t="shared" si="90"/>
        <v>0.66309420916162498</v>
      </c>
      <c r="Y338" s="14">
        <f t="shared" si="91"/>
        <v>0</v>
      </c>
    </row>
    <row r="339" spans="1:25" s="21" customFormat="1" ht="24.9" customHeight="1" x14ac:dyDescent="0.3">
      <c r="B339" s="17"/>
      <c r="C339" s="17"/>
      <c r="D339" s="17"/>
      <c r="E339" s="17"/>
      <c r="F339" s="17"/>
      <c r="G339" s="17"/>
      <c r="H339" s="17"/>
      <c r="I339" s="17"/>
      <c r="J339" s="17"/>
      <c r="K339" s="17"/>
      <c r="X339" s="30"/>
      <c r="Y339" s="30"/>
    </row>
    <row r="340" spans="1:25" s="21" customFormat="1" ht="50.1" customHeight="1" x14ac:dyDescent="0.3">
      <c r="A340" s="36" t="s">
        <v>138</v>
      </c>
      <c r="B340" s="36">
        <v>2013</v>
      </c>
      <c r="C340" s="36">
        <v>2014</v>
      </c>
      <c r="D340" s="36">
        <v>2015</v>
      </c>
      <c r="E340" s="36">
        <v>2016</v>
      </c>
      <c r="F340" s="36">
        <v>2017</v>
      </c>
      <c r="G340" s="36">
        <v>2018</v>
      </c>
      <c r="H340" s="36">
        <v>2019</v>
      </c>
      <c r="I340" s="36">
        <v>2020</v>
      </c>
      <c r="J340" s="36">
        <v>2021</v>
      </c>
      <c r="K340" s="36">
        <v>2022</v>
      </c>
      <c r="L340" s="40"/>
      <c r="M340" s="36">
        <v>2013</v>
      </c>
      <c r="N340" s="36">
        <v>2014</v>
      </c>
      <c r="O340" s="36">
        <v>2015</v>
      </c>
      <c r="P340" s="36">
        <v>2016</v>
      </c>
      <c r="Q340" s="36">
        <v>2017</v>
      </c>
      <c r="R340" s="36">
        <v>2018</v>
      </c>
      <c r="S340" s="36">
        <v>2019</v>
      </c>
      <c r="T340" s="36">
        <v>2020</v>
      </c>
      <c r="U340" s="36">
        <v>2021</v>
      </c>
      <c r="V340" s="36">
        <v>2022</v>
      </c>
      <c r="W340" s="40"/>
      <c r="X340" s="42" t="s">
        <v>241</v>
      </c>
      <c r="Y340" s="42" t="s">
        <v>242</v>
      </c>
    </row>
    <row r="341" spans="1:25" s="21" customFormat="1" ht="24.9" customHeight="1" x14ac:dyDescent="0.3">
      <c r="A341" s="8" t="s">
        <v>139</v>
      </c>
      <c r="B341" s="32">
        <v>445</v>
      </c>
      <c r="C341" s="32">
        <v>453</v>
      </c>
      <c r="D341" s="32">
        <v>541</v>
      </c>
      <c r="E341" s="32">
        <v>616</v>
      </c>
      <c r="F341" s="32">
        <v>679</v>
      </c>
      <c r="G341" s="32">
        <v>701</v>
      </c>
      <c r="H341" s="32">
        <v>665</v>
      </c>
      <c r="I341" s="32">
        <v>642</v>
      </c>
      <c r="J341" s="32">
        <v>555</v>
      </c>
      <c r="K341" s="32">
        <v>655</v>
      </c>
      <c r="L341" s="13"/>
      <c r="M341" s="34">
        <v>7.6923076923076927E-2</v>
      </c>
      <c r="N341" s="34">
        <v>7.1372301874901525E-2</v>
      </c>
      <c r="O341" s="34">
        <v>8.2873774509803919E-2</v>
      </c>
      <c r="P341" s="34">
        <v>8.7761789428693546E-2</v>
      </c>
      <c r="Q341" s="34">
        <v>9.22429017796495E-2</v>
      </c>
      <c r="R341" s="34">
        <v>9.032341193145213E-2</v>
      </c>
      <c r="S341" s="34">
        <v>7.4476425131593679E-2</v>
      </c>
      <c r="T341" s="34">
        <v>6.777156127942574E-2</v>
      </c>
      <c r="U341" s="34">
        <v>5.9004890495428453E-2</v>
      </c>
      <c r="V341" s="34">
        <f>K341/K$361</f>
        <v>6.8080241139174727E-2</v>
      </c>
      <c r="W341" s="13"/>
      <c r="X341" s="9">
        <f t="shared" ref="X341:X361" si="93">K341/B341-1</f>
        <v>0.4719101123595506</v>
      </c>
      <c r="Y341" s="12">
        <f t="shared" ref="Y341:Y361" si="94">V341-M341</f>
        <v>-8.8428357839022004E-3</v>
      </c>
    </row>
    <row r="342" spans="1:25" s="21" customFormat="1" ht="24.9" customHeight="1" x14ac:dyDescent="0.3">
      <c r="A342" s="8" t="s">
        <v>140</v>
      </c>
      <c r="B342" s="32">
        <v>262</v>
      </c>
      <c r="C342" s="32">
        <v>392</v>
      </c>
      <c r="D342" s="32">
        <v>401</v>
      </c>
      <c r="E342" s="32">
        <v>370</v>
      </c>
      <c r="F342" s="32">
        <v>422</v>
      </c>
      <c r="G342" s="32">
        <v>520</v>
      </c>
      <c r="H342" s="32">
        <v>757</v>
      </c>
      <c r="I342" s="32">
        <v>902</v>
      </c>
      <c r="J342" s="32">
        <v>635</v>
      </c>
      <c r="K342" s="32">
        <v>681</v>
      </c>
      <c r="L342" s="13"/>
      <c r="M342" s="34">
        <v>4.5289541918755401E-2</v>
      </c>
      <c r="N342" s="34">
        <v>6.176146210808256E-2</v>
      </c>
      <c r="O342" s="34">
        <v>6.1427696078431369E-2</v>
      </c>
      <c r="P342" s="34">
        <v>5.2714061832169826E-2</v>
      </c>
      <c r="Q342" s="34">
        <v>5.7329167232712946E-2</v>
      </c>
      <c r="R342" s="34">
        <v>6.7001675041876041E-2</v>
      </c>
      <c r="S342" s="34">
        <v>8.4779930563332967E-2</v>
      </c>
      <c r="T342" s="34">
        <v>9.5217987965797529E-2</v>
      </c>
      <c r="U342" s="34">
        <v>6.7510099936210932E-2</v>
      </c>
      <c r="V342" s="34">
        <f t="shared" ref="V342:V361" si="95">K342/K$361</f>
        <v>7.0782662924851886E-2</v>
      </c>
      <c r="W342" s="13"/>
      <c r="X342" s="9">
        <f t="shared" si="93"/>
        <v>1.5992366412213741</v>
      </c>
      <c r="Y342" s="12">
        <f t="shared" si="94"/>
        <v>2.5493121006096485E-2</v>
      </c>
    </row>
    <row r="343" spans="1:25" s="21" customFormat="1" ht="24.9" customHeight="1" x14ac:dyDescent="0.3">
      <c r="A343" s="8" t="s">
        <v>141</v>
      </c>
      <c r="B343" s="32">
        <v>50</v>
      </c>
      <c r="C343" s="32">
        <v>33</v>
      </c>
      <c r="D343" s="32">
        <v>53</v>
      </c>
      <c r="E343" s="32">
        <v>41</v>
      </c>
      <c r="F343" s="32">
        <v>42</v>
      </c>
      <c r="G343" s="32">
        <v>62</v>
      </c>
      <c r="H343" s="32">
        <v>58</v>
      </c>
      <c r="I343" s="32">
        <v>47</v>
      </c>
      <c r="J343" s="32">
        <v>39</v>
      </c>
      <c r="K343" s="32">
        <v>46</v>
      </c>
      <c r="L343" s="13"/>
      <c r="M343" s="34">
        <v>8.6430423509075201E-3</v>
      </c>
      <c r="N343" s="34">
        <v>5.1993067590987872E-3</v>
      </c>
      <c r="O343" s="34">
        <v>8.1188725490196085E-3</v>
      </c>
      <c r="P343" s="34">
        <v>5.8412879327539536E-3</v>
      </c>
      <c r="Q343" s="34">
        <v>5.7057465018339895E-3</v>
      </c>
      <c r="R343" s="34">
        <v>7.9886612549929133E-3</v>
      </c>
      <c r="S343" s="34">
        <v>6.4956882069660653E-3</v>
      </c>
      <c r="T343" s="34">
        <v>4.9614694394595161E-3</v>
      </c>
      <c r="U343" s="34">
        <v>4.146289602381459E-3</v>
      </c>
      <c r="V343" s="34">
        <f t="shared" si="95"/>
        <v>4.7812077746595986E-3</v>
      </c>
      <c r="W343" s="13"/>
      <c r="X343" s="9">
        <f t="shared" si="93"/>
        <v>-7.999999999999996E-2</v>
      </c>
      <c r="Y343" s="12">
        <f t="shared" si="94"/>
        <v>-3.8618345762479215E-3</v>
      </c>
    </row>
    <row r="344" spans="1:25" s="21" customFormat="1" ht="24.9" customHeight="1" x14ac:dyDescent="0.3">
      <c r="A344" s="8" t="s">
        <v>142</v>
      </c>
      <c r="B344" s="32">
        <v>345</v>
      </c>
      <c r="C344" s="32">
        <v>341</v>
      </c>
      <c r="D344" s="32">
        <v>344</v>
      </c>
      <c r="E344" s="32">
        <v>312</v>
      </c>
      <c r="F344" s="32">
        <v>383</v>
      </c>
      <c r="G344" s="32">
        <v>416</v>
      </c>
      <c r="H344" s="32">
        <v>460</v>
      </c>
      <c r="I344" s="32">
        <v>400</v>
      </c>
      <c r="J344" s="32">
        <v>415</v>
      </c>
      <c r="K344" s="32">
        <v>423</v>
      </c>
      <c r="L344" s="13"/>
      <c r="M344" s="34">
        <v>5.9636992221261884E-2</v>
      </c>
      <c r="N344" s="34">
        <v>5.3726169844020795E-2</v>
      </c>
      <c r="O344" s="34">
        <v>5.2696078431372549E-2</v>
      </c>
      <c r="P344" s="34">
        <v>4.4450776463883741E-2</v>
      </c>
      <c r="Q344" s="34">
        <v>5.2030974052438526E-2</v>
      </c>
      <c r="R344" s="34">
        <v>5.3601340033500838E-2</v>
      </c>
      <c r="S344" s="34">
        <v>5.1517527158696383E-2</v>
      </c>
      <c r="T344" s="34">
        <v>4.2225271825187372E-2</v>
      </c>
      <c r="U344" s="34">
        <v>4.4120773974059113E-2</v>
      </c>
      <c r="V344" s="34">
        <f t="shared" si="95"/>
        <v>4.3966323666978488E-2</v>
      </c>
      <c r="W344" s="13"/>
      <c r="X344" s="9">
        <f t="shared" si="93"/>
        <v>0.22608695652173916</v>
      </c>
      <c r="Y344" s="12">
        <f t="shared" si="94"/>
        <v>-1.5670668554283396E-2</v>
      </c>
    </row>
    <row r="345" spans="1:25" s="21" customFormat="1" ht="24.9" customHeight="1" x14ac:dyDescent="0.3">
      <c r="A345" s="8" t="s">
        <v>143</v>
      </c>
      <c r="B345" s="32">
        <v>121</v>
      </c>
      <c r="C345" s="32">
        <v>117</v>
      </c>
      <c r="D345" s="32">
        <v>145</v>
      </c>
      <c r="E345" s="32">
        <v>153</v>
      </c>
      <c r="F345" s="32">
        <v>143</v>
      </c>
      <c r="G345" s="32">
        <v>162</v>
      </c>
      <c r="H345" s="32">
        <v>158</v>
      </c>
      <c r="I345" s="32">
        <v>217</v>
      </c>
      <c r="J345" s="32">
        <v>834</v>
      </c>
      <c r="K345" s="32">
        <v>291</v>
      </c>
      <c r="L345" s="13"/>
      <c r="M345" s="34">
        <v>2.0916162489196196E-2</v>
      </c>
      <c r="N345" s="34">
        <v>1.8433905782259334E-2</v>
      </c>
      <c r="O345" s="34">
        <v>2.221200980392157E-2</v>
      </c>
      <c r="P345" s="34">
        <v>2.1797976919789144E-2</v>
      </c>
      <c r="Q345" s="34">
        <v>1.9426708327672869E-2</v>
      </c>
      <c r="R345" s="34">
        <v>2.0873598763045998E-2</v>
      </c>
      <c r="S345" s="34">
        <v>1.7695150632769628E-2</v>
      </c>
      <c r="T345" s="34">
        <v>2.2907209965164151E-2</v>
      </c>
      <c r="U345" s="34">
        <v>8.8666808420157353E-2</v>
      </c>
      <c r="V345" s="34">
        <f t="shared" si="95"/>
        <v>3.0246336139694418E-2</v>
      </c>
      <c r="W345" s="13"/>
      <c r="X345" s="9">
        <f t="shared" si="93"/>
        <v>1.4049586776859506</v>
      </c>
      <c r="Y345" s="12">
        <f t="shared" si="94"/>
        <v>9.3301736504982219E-3</v>
      </c>
    </row>
    <row r="346" spans="1:25" s="21" customFormat="1" ht="24.9" customHeight="1" x14ac:dyDescent="0.3">
      <c r="A346" s="8" t="s">
        <v>144</v>
      </c>
      <c r="B346" s="32">
        <v>521</v>
      </c>
      <c r="C346" s="32">
        <v>536</v>
      </c>
      <c r="D346" s="32">
        <v>465</v>
      </c>
      <c r="E346" s="32">
        <v>589</v>
      </c>
      <c r="F346" s="32">
        <v>536</v>
      </c>
      <c r="G346" s="32">
        <v>587</v>
      </c>
      <c r="H346" s="32">
        <v>781</v>
      </c>
      <c r="I346" s="32">
        <v>607</v>
      </c>
      <c r="J346" s="32">
        <v>750</v>
      </c>
      <c r="K346" s="32">
        <v>580</v>
      </c>
      <c r="L346" s="13"/>
      <c r="M346" s="34">
        <v>9.0060501296456347E-2</v>
      </c>
      <c r="N346" s="34">
        <v>8.4449346147786361E-2</v>
      </c>
      <c r="O346" s="34">
        <v>7.123161764705882E-2</v>
      </c>
      <c r="P346" s="34">
        <v>8.3915087619318998E-2</v>
      </c>
      <c r="Q346" s="34">
        <v>7.2816193451976638E-2</v>
      </c>
      <c r="R346" s="34">
        <v>7.5634583172271619E-2</v>
      </c>
      <c r="S346" s="34">
        <v>8.7467801545525817E-2</v>
      </c>
      <c r="T346" s="34">
        <v>6.4076849994721838E-2</v>
      </c>
      <c r="U346" s="34">
        <v>7.9736338507335747E-2</v>
      </c>
      <c r="V346" s="34">
        <f t="shared" si="95"/>
        <v>6.0284793680490591E-2</v>
      </c>
      <c r="W346" s="13"/>
      <c r="X346" s="9">
        <f t="shared" si="93"/>
        <v>0.11324376199616126</v>
      </c>
      <c r="Y346" s="12">
        <f t="shared" si="94"/>
        <v>-2.9775707615965756E-2</v>
      </c>
    </row>
    <row r="347" spans="1:25" s="21" customFormat="1" ht="24.9" customHeight="1" x14ac:dyDescent="0.3">
      <c r="A347" s="8" t="s">
        <v>145</v>
      </c>
      <c r="B347" s="32">
        <v>333</v>
      </c>
      <c r="C347" s="32">
        <v>309</v>
      </c>
      <c r="D347" s="32">
        <v>418</v>
      </c>
      <c r="E347" s="32">
        <v>441</v>
      </c>
      <c r="F347" s="32">
        <v>499</v>
      </c>
      <c r="G347" s="32">
        <v>534</v>
      </c>
      <c r="H347" s="32">
        <v>512</v>
      </c>
      <c r="I347" s="32">
        <v>447</v>
      </c>
      <c r="J347" s="32">
        <v>415</v>
      </c>
      <c r="K347" s="32">
        <v>511</v>
      </c>
      <c r="L347" s="13"/>
      <c r="M347" s="34">
        <v>5.7562662057044078E-2</v>
      </c>
      <c r="N347" s="34">
        <v>4.8684417835197731E-2</v>
      </c>
      <c r="O347" s="34">
        <v>6.4031862745098034E-2</v>
      </c>
      <c r="P347" s="34">
        <v>6.2829462886451068E-2</v>
      </c>
      <c r="Q347" s="34">
        <v>6.7789702486075257E-2</v>
      </c>
      <c r="R347" s="34">
        <v>6.8805566293003481E-2</v>
      </c>
      <c r="S347" s="34">
        <v>5.7341247620114236E-2</v>
      </c>
      <c r="T347" s="34">
        <v>4.7186741264646892E-2</v>
      </c>
      <c r="U347" s="34">
        <v>4.4120773974059113E-2</v>
      </c>
      <c r="V347" s="34">
        <f t="shared" si="95"/>
        <v>5.3112982018501197E-2</v>
      </c>
      <c r="W347" s="13"/>
      <c r="X347" s="9">
        <f t="shared" si="93"/>
        <v>0.53453453453453448</v>
      </c>
      <c r="Y347" s="12">
        <f t="shared" si="94"/>
        <v>-4.4496800385428817E-3</v>
      </c>
    </row>
    <row r="348" spans="1:25" s="21" customFormat="1" ht="24.9" customHeight="1" x14ac:dyDescent="0.3">
      <c r="A348" s="8" t="s">
        <v>146</v>
      </c>
      <c r="B348" s="32">
        <v>442</v>
      </c>
      <c r="C348" s="32">
        <v>487</v>
      </c>
      <c r="D348" s="32">
        <v>498</v>
      </c>
      <c r="E348" s="32">
        <v>527</v>
      </c>
      <c r="F348" s="32">
        <v>477</v>
      </c>
      <c r="G348" s="32">
        <v>622</v>
      </c>
      <c r="H348" s="32">
        <v>707</v>
      </c>
      <c r="I348" s="32">
        <v>599</v>
      </c>
      <c r="J348" s="32">
        <v>574</v>
      </c>
      <c r="K348" s="32">
        <v>625</v>
      </c>
      <c r="L348" s="13"/>
      <c r="M348" s="34">
        <v>7.6404494382022473E-2</v>
      </c>
      <c r="N348" s="34">
        <v>7.6729163384276031E-2</v>
      </c>
      <c r="O348" s="34">
        <v>7.6286764705882359E-2</v>
      </c>
      <c r="P348" s="34">
        <v>7.5081920501495938E-2</v>
      </c>
      <c r="Q348" s="34">
        <v>6.480097812797174E-2</v>
      </c>
      <c r="R348" s="34">
        <v>8.0144311300090199E-2</v>
      </c>
      <c r="S348" s="34">
        <v>7.9180199350431177E-2</v>
      </c>
      <c r="T348" s="34">
        <v>6.3232344558218093E-2</v>
      </c>
      <c r="U348" s="34">
        <v>6.1024877737614287E-2</v>
      </c>
      <c r="V348" s="34">
        <f t="shared" si="95"/>
        <v>6.4962062155701064E-2</v>
      </c>
      <c r="W348" s="13"/>
      <c r="X348" s="9">
        <f t="shared" si="93"/>
        <v>0.41402714932126705</v>
      </c>
      <c r="Y348" s="12">
        <f t="shared" si="94"/>
        <v>-1.1442432226321408E-2</v>
      </c>
    </row>
    <row r="349" spans="1:25" s="21" customFormat="1" ht="24.9" customHeight="1" x14ac:dyDescent="0.3">
      <c r="A349" s="8" t="s">
        <v>147</v>
      </c>
      <c r="B349" s="32">
        <v>15</v>
      </c>
      <c r="C349" s="32">
        <v>9</v>
      </c>
      <c r="D349" s="32">
        <v>16</v>
      </c>
      <c r="E349" s="32">
        <v>14</v>
      </c>
      <c r="F349" s="32">
        <v>9</v>
      </c>
      <c r="G349" s="32">
        <v>19</v>
      </c>
      <c r="H349" s="32">
        <v>19</v>
      </c>
      <c r="I349" s="32">
        <v>10</v>
      </c>
      <c r="J349" s="32">
        <v>8</v>
      </c>
      <c r="K349" s="32">
        <v>12</v>
      </c>
      <c r="L349" s="13"/>
      <c r="M349" s="34">
        <v>2.5929127052722557E-3</v>
      </c>
      <c r="N349" s="34">
        <v>1.4179927524814874E-3</v>
      </c>
      <c r="O349" s="34">
        <v>2.4509803921568627E-3</v>
      </c>
      <c r="P349" s="34">
        <v>1.9945861233793987E-3</v>
      </c>
      <c r="Q349" s="34">
        <v>1.2226599646787122E-3</v>
      </c>
      <c r="R349" s="34">
        <v>2.4481381265300862E-3</v>
      </c>
      <c r="S349" s="34">
        <v>2.1278978609026765E-3</v>
      </c>
      <c r="T349" s="34">
        <v>1.0556317956296843E-3</v>
      </c>
      <c r="U349" s="34">
        <v>8.5052094407824788E-4</v>
      </c>
      <c r="V349" s="34">
        <f t="shared" si="95"/>
        <v>1.2472715933894605E-3</v>
      </c>
      <c r="W349" s="13"/>
      <c r="X349" s="9">
        <f t="shared" si="93"/>
        <v>-0.19999999999999996</v>
      </c>
      <c r="Y349" s="12">
        <f t="shared" si="94"/>
        <v>-1.3456411118827952E-3</v>
      </c>
    </row>
    <row r="350" spans="1:25" s="21" customFormat="1" ht="24.9" customHeight="1" x14ac:dyDescent="0.3">
      <c r="A350" s="8" t="s">
        <v>205</v>
      </c>
      <c r="B350" s="32">
        <v>16</v>
      </c>
      <c r="C350" s="32">
        <v>23</v>
      </c>
      <c r="D350" s="32">
        <v>16</v>
      </c>
      <c r="E350" s="32">
        <v>24</v>
      </c>
      <c r="F350" s="32">
        <v>16</v>
      </c>
      <c r="G350" s="32">
        <v>23</v>
      </c>
      <c r="H350" s="32">
        <v>22</v>
      </c>
      <c r="I350" s="32">
        <v>32</v>
      </c>
      <c r="J350" s="32">
        <v>52</v>
      </c>
      <c r="K350" s="32">
        <v>87</v>
      </c>
      <c r="L350" s="13"/>
      <c r="M350" s="34">
        <v>2.7657735522904061E-3</v>
      </c>
      <c r="N350" s="34">
        <v>3.6237592563415789E-3</v>
      </c>
      <c r="O350" s="34">
        <v>2.4509803921568627E-3</v>
      </c>
      <c r="P350" s="34">
        <v>3.4192904972218264E-3</v>
      </c>
      <c r="Q350" s="34">
        <v>2.1736177149843769E-3</v>
      </c>
      <c r="R350" s="34">
        <v>2.9635356268522097E-3</v>
      </c>
      <c r="S350" s="34">
        <v>2.4638817336767836E-3</v>
      </c>
      <c r="T350" s="34">
        <v>3.3780217460149899E-3</v>
      </c>
      <c r="U350" s="34">
        <v>5.5283861365086114E-3</v>
      </c>
      <c r="V350" s="34">
        <f t="shared" si="95"/>
        <v>9.0427190520735896E-3</v>
      </c>
      <c r="W350" s="13"/>
      <c r="X350" s="9">
        <f t="shared" si="93"/>
        <v>4.4375</v>
      </c>
      <c r="Y350" s="12">
        <f t="shared" si="94"/>
        <v>6.2769454997831835E-3</v>
      </c>
    </row>
    <row r="351" spans="1:25" s="21" customFormat="1" ht="24.9" customHeight="1" x14ac:dyDescent="0.3">
      <c r="A351" s="8" t="s">
        <v>148</v>
      </c>
      <c r="B351" s="32">
        <v>9</v>
      </c>
      <c r="C351" s="32">
        <v>7</v>
      </c>
      <c r="D351" s="32">
        <v>6</v>
      </c>
      <c r="E351" s="32">
        <v>10</v>
      </c>
      <c r="F351" s="32">
        <v>15</v>
      </c>
      <c r="G351" s="32">
        <v>11</v>
      </c>
      <c r="H351" s="32">
        <v>13</v>
      </c>
      <c r="I351" s="32">
        <v>13</v>
      </c>
      <c r="J351" s="32">
        <v>9</v>
      </c>
      <c r="K351" s="32">
        <v>14</v>
      </c>
      <c r="L351" s="13"/>
      <c r="M351" s="34">
        <v>1.5557476231633535E-3</v>
      </c>
      <c r="N351" s="34">
        <v>1.1028832519300457E-3</v>
      </c>
      <c r="O351" s="34">
        <v>9.1911764705882352E-4</v>
      </c>
      <c r="P351" s="34">
        <v>1.4247043738424277E-3</v>
      </c>
      <c r="Q351" s="34">
        <v>2.0377666077978536E-3</v>
      </c>
      <c r="R351" s="34">
        <v>1.4173431258858395E-3</v>
      </c>
      <c r="S351" s="34">
        <v>1.455930115354463E-3</v>
      </c>
      <c r="T351" s="34">
        <v>1.3723213343185897E-3</v>
      </c>
      <c r="U351" s="34">
        <v>9.5683606208802892E-4</v>
      </c>
      <c r="V351" s="34">
        <f t="shared" si="95"/>
        <v>1.4551501922877039E-3</v>
      </c>
      <c r="W351" s="13"/>
      <c r="X351" s="9">
        <f t="shared" si="93"/>
        <v>0.55555555555555558</v>
      </c>
      <c r="Y351" s="12">
        <f t="shared" si="94"/>
        <v>-1.0059743087564963E-4</v>
      </c>
    </row>
    <row r="352" spans="1:25" s="21" customFormat="1" ht="24.9" customHeight="1" x14ac:dyDescent="0.3">
      <c r="A352" s="8" t="s">
        <v>206</v>
      </c>
      <c r="B352" s="32">
        <v>297</v>
      </c>
      <c r="C352" s="32">
        <v>275</v>
      </c>
      <c r="D352" s="32">
        <v>273</v>
      </c>
      <c r="E352" s="32">
        <v>336</v>
      </c>
      <c r="F352" s="32">
        <v>274</v>
      </c>
      <c r="G352" s="32">
        <v>317</v>
      </c>
      <c r="H352" s="32">
        <v>352</v>
      </c>
      <c r="I352" s="32">
        <v>1173</v>
      </c>
      <c r="J352" s="32">
        <v>308</v>
      </c>
      <c r="K352" s="32">
        <v>421</v>
      </c>
      <c r="L352" s="13"/>
      <c r="M352" s="34">
        <v>5.1339671564390663E-2</v>
      </c>
      <c r="N352" s="34">
        <v>4.3327556325823226E-2</v>
      </c>
      <c r="O352" s="34">
        <v>4.1819852941176468E-2</v>
      </c>
      <c r="P352" s="34">
        <v>4.7870066961105573E-2</v>
      </c>
      <c r="Q352" s="34">
        <v>3.7223203369107456E-2</v>
      </c>
      <c r="R352" s="34">
        <v>4.0845251900528283E-2</v>
      </c>
      <c r="S352" s="34">
        <v>3.9422107738828538E-2</v>
      </c>
      <c r="T352" s="34">
        <v>0.12382560962736197</v>
      </c>
      <c r="U352" s="34">
        <v>3.2745056347012545E-2</v>
      </c>
      <c r="V352" s="34">
        <f t="shared" si="95"/>
        <v>4.3758445068080243E-2</v>
      </c>
      <c r="W352" s="13"/>
      <c r="X352" s="9">
        <f t="shared" si="93"/>
        <v>0.41750841750841761</v>
      </c>
      <c r="Y352" s="12">
        <f t="shared" si="94"/>
        <v>-7.5812264963104198E-3</v>
      </c>
    </row>
    <row r="353" spans="1:25" s="21" customFormat="1" ht="24.9" customHeight="1" x14ac:dyDescent="0.3">
      <c r="A353" s="8" t="s">
        <v>207</v>
      </c>
      <c r="B353" s="32">
        <v>38</v>
      </c>
      <c r="C353" s="32">
        <v>35</v>
      </c>
      <c r="D353" s="32">
        <v>24</v>
      </c>
      <c r="E353" s="32">
        <v>45</v>
      </c>
      <c r="F353" s="32">
        <v>46</v>
      </c>
      <c r="G353" s="32">
        <v>61</v>
      </c>
      <c r="H353" s="32">
        <v>49</v>
      </c>
      <c r="I353" s="32">
        <v>36</v>
      </c>
      <c r="J353" s="32">
        <v>55</v>
      </c>
      <c r="K353" s="32">
        <v>152</v>
      </c>
      <c r="L353" s="13"/>
      <c r="M353" s="34">
        <v>6.5687121866897149E-3</v>
      </c>
      <c r="N353" s="34">
        <v>5.5144162596502287E-3</v>
      </c>
      <c r="O353" s="34">
        <v>3.6764705882352941E-3</v>
      </c>
      <c r="P353" s="34">
        <v>6.4111696822909247E-3</v>
      </c>
      <c r="Q353" s="34">
        <v>6.2491509305800845E-3</v>
      </c>
      <c r="R353" s="34">
        <v>7.8598118799123821E-3</v>
      </c>
      <c r="S353" s="34">
        <v>5.4877365886437449E-3</v>
      </c>
      <c r="T353" s="34">
        <v>3.8002744642668639E-3</v>
      </c>
      <c r="U353" s="34">
        <v>5.8473314905379548E-3</v>
      </c>
      <c r="V353" s="34">
        <f t="shared" si="95"/>
        <v>1.57987735162665E-2</v>
      </c>
      <c r="W353" s="13"/>
      <c r="X353" s="9">
        <f t="shared" si="93"/>
        <v>3</v>
      </c>
      <c r="Y353" s="12">
        <f t="shared" si="94"/>
        <v>9.2300613295767855E-3</v>
      </c>
    </row>
    <row r="354" spans="1:25" s="21" customFormat="1" ht="24.9" customHeight="1" x14ac:dyDescent="0.3">
      <c r="A354" s="8" t="s">
        <v>208</v>
      </c>
      <c r="B354" s="32">
        <v>24</v>
      </c>
      <c r="C354" s="32">
        <v>32</v>
      </c>
      <c r="D354" s="32">
        <v>30</v>
      </c>
      <c r="E354" s="32">
        <v>45</v>
      </c>
      <c r="F354" s="32">
        <v>60</v>
      </c>
      <c r="G354" s="32">
        <v>35</v>
      </c>
      <c r="H354" s="32">
        <v>47</v>
      </c>
      <c r="I354" s="32">
        <v>82</v>
      </c>
      <c r="J354" s="32">
        <v>86</v>
      </c>
      <c r="K354" s="32">
        <v>135</v>
      </c>
      <c r="L354" s="13"/>
      <c r="M354" s="34">
        <v>4.1486603284356096E-3</v>
      </c>
      <c r="N354" s="34">
        <v>5.0417520088230664E-3</v>
      </c>
      <c r="O354" s="34">
        <v>4.5955882352941178E-3</v>
      </c>
      <c r="P354" s="34">
        <v>6.4111696822909247E-3</v>
      </c>
      <c r="Q354" s="34">
        <v>8.1510664311914144E-3</v>
      </c>
      <c r="R354" s="34">
        <v>4.5097281278185797E-3</v>
      </c>
      <c r="S354" s="34">
        <v>5.2637473401276735E-3</v>
      </c>
      <c r="T354" s="34">
        <v>8.656180724163411E-3</v>
      </c>
      <c r="U354" s="34">
        <v>9.1431001488411646E-3</v>
      </c>
      <c r="V354" s="34">
        <f t="shared" si="95"/>
        <v>1.4031805425631431E-2</v>
      </c>
      <c r="W354" s="13"/>
      <c r="X354" s="9">
        <f t="shared" si="93"/>
        <v>4.625</v>
      </c>
      <c r="Y354" s="12">
        <f t="shared" si="94"/>
        <v>9.8831450971958203E-3</v>
      </c>
    </row>
    <row r="355" spans="1:25" s="21" customFormat="1" ht="24.9" customHeight="1" x14ac:dyDescent="0.3">
      <c r="A355" s="8" t="s">
        <v>209</v>
      </c>
      <c r="B355" s="32">
        <v>52</v>
      </c>
      <c r="C355" s="32">
        <v>72</v>
      </c>
      <c r="D355" s="32">
        <v>67</v>
      </c>
      <c r="E355" s="32">
        <v>51</v>
      </c>
      <c r="F355" s="32">
        <v>48</v>
      </c>
      <c r="G355" s="32">
        <v>53</v>
      </c>
      <c r="H355" s="32">
        <v>80</v>
      </c>
      <c r="I355" s="32">
        <v>70</v>
      </c>
      <c r="J355" s="32">
        <v>60</v>
      </c>
      <c r="K355" s="32">
        <v>93</v>
      </c>
      <c r="L355" s="13"/>
      <c r="M355" s="34">
        <v>8.988764044943821E-3</v>
      </c>
      <c r="N355" s="34">
        <v>1.1343942019851899E-2</v>
      </c>
      <c r="O355" s="34">
        <v>1.0263480392156863E-2</v>
      </c>
      <c r="P355" s="34">
        <v>7.2659923065963809E-3</v>
      </c>
      <c r="Q355" s="34">
        <v>6.5208531449531312E-3</v>
      </c>
      <c r="R355" s="34">
        <v>6.8290168792681351E-3</v>
      </c>
      <c r="S355" s="34">
        <v>8.9595699406428489E-3</v>
      </c>
      <c r="T355" s="34">
        <v>7.3894225694077905E-3</v>
      </c>
      <c r="U355" s="34">
        <v>6.3789070805868597E-3</v>
      </c>
      <c r="V355" s="34">
        <f t="shared" si="95"/>
        <v>9.6663548487683198E-3</v>
      </c>
      <c r="W355" s="13"/>
      <c r="X355" s="9">
        <f t="shared" si="93"/>
        <v>0.78846153846153855</v>
      </c>
      <c r="Y355" s="12">
        <f t="shared" si="94"/>
        <v>6.7759080382449877E-4</v>
      </c>
    </row>
    <row r="356" spans="1:25" s="21" customFormat="1" ht="24.9" customHeight="1" x14ac:dyDescent="0.3">
      <c r="A356" s="8" t="s">
        <v>149</v>
      </c>
      <c r="B356" s="32">
        <v>27</v>
      </c>
      <c r="C356" s="32">
        <v>19</v>
      </c>
      <c r="D356" s="32">
        <v>23</v>
      </c>
      <c r="E356" s="32">
        <v>19</v>
      </c>
      <c r="F356" s="32">
        <v>20</v>
      </c>
      <c r="G356" s="32">
        <v>24</v>
      </c>
      <c r="H356" s="32">
        <v>25</v>
      </c>
      <c r="I356" s="32">
        <v>32</v>
      </c>
      <c r="J356" s="32">
        <v>28</v>
      </c>
      <c r="K356" s="32">
        <v>38</v>
      </c>
      <c r="L356" s="13"/>
      <c r="M356" s="34">
        <v>4.6672428694900601E-3</v>
      </c>
      <c r="N356" s="34">
        <v>2.9935402552386955E-3</v>
      </c>
      <c r="O356" s="34">
        <v>3.5232843137254903E-3</v>
      </c>
      <c r="P356" s="34">
        <v>2.7069383103006128E-3</v>
      </c>
      <c r="Q356" s="34">
        <v>2.7170221437304715E-3</v>
      </c>
      <c r="R356" s="34">
        <v>3.0923850019327404E-3</v>
      </c>
      <c r="S356" s="34">
        <v>2.7998656064508903E-3</v>
      </c>
      <c r="T356" s="34">
        <v>3.3780217460149899E-3</v>
      </c>
      <c r="U356" s="34">
        <v>2.9768233042738678E-3</v>
      </c>
      <c r="V356" s="34">
        <f t="shared" si="95"/>
        <v>3.9496933790666251E-3</v>
      </c>
      <c r="W356" s="13"/>
      <c r="X356" s="9">
        <f t="shared" si="93"/>
        <v>0.40740740740740744</v>
      </c>
      <c r="Y356" s="12">
        <f t="shared" si="94"/>
        <v>-7.1754949042343499E-4</v>
      </c>
    </row>
    <row r="357" spans="1:25" s="21" customFormat="1" ht="24.9" customHeight="1" x14ac:dyDescent="0.3">
      <c r="A357" s="8" t="s">
        <v>150</v>
      </c>
      <c r="B357" s="32">
        <v>879</v>
      </c>
      <c r="C357" s="32">
        <v>983</v>
      </c>
      <c r="D357" s="32">
        <v>1028</v>
      </c>
      <c r="E357" s="32">
        <v>1190</v>
      </c>
      <c r="F357" s="32">
        <v>1333</v>
      </c>
      <c r="G357" s="32">
        <v>1462</v>
      </c>
      <c r="H357" s="32">
        <v>1672</v>
      </c>
      <c r="I357" s="32">
        <v>1625</v>
      </c>
      <c r="J357" s="32">
        <v>1830</v>
      </c>
      <c r="K357" s="32">
        <v>2017</v>
      </c>
      <c r="L357" s="13"/>
      <c r="M357" s="34">
        <v>0.15194468452895418</v>
      </c>
      <c r="N357" s="34">
        <v>0.15487631952103356</v>
      </c>
      <c r="O357" s="34">
        <v>0.15747549019607843</v>
      </c>
      <c r="P357" s="34">
        <v>0.16953982048724889</v>
      </c>
      <c r="Q357" s="34">
        <v>0.18108952587963592</v>
      </c>
      <c r="R357" s="34">
        <v>0.18837778636773611</v>
      </c>
      <c r="S357" s="34">
        <v>0.18725501175943554</v>
      </c>
      <c r="T357" s="34">
        <v>0.1715401667898237</v>
      </c>
      <c r="U357" s="34">
        <v>0.19455666595789922</v>
      </c>
      <c r="V357" s="34">
        <f t="shared" si="95"/>
        <v>0.20964556698887848</v>
      </c>
      <c r="W357" s="13"/>
      <c r="X357" s="9">
        <f t="shared" si="93"/>
        <v>1.2946530147895334</v>
      </c>
      <c r="Y357" s="12">
        <f t="shared" si="94"/>
        <v>5.7700882459924302E-2</v>
      </c>
    </row>
    <row r="358" spans="1:25" s="21" customFormat="1" ht="24.9" customHeight="1" x14ac:dyDescent="0.3">
      <c r="A358" s="8" t="s">
        <v>151</v>
      </c>
      <c r="B358" s="32">
        <v>1328</v>
      </c>
      <c r="C358" s="32">
        <v>942</v>
      </c>
      <c r="D358" s="32">
        <v>891</v>
      </c>
      <c r="E358" s="32">
        <v>938</v>
      </c>
      <c r="F358" s="32">
        <v>977</v>
      </c>
      <c r="G358" s="32">
        <v>962</v>
      </c>
      <c r="H358" s="32">
        <v>1042</v>
      </c>
      <c r="I358" s="32">
        <v>1094</v>
      </c>
      <c r="J358" s="32">
        <v>1154</v>
      </c>
      <c r="K358" s="32">
        <v>1303</v>
      </c>
      <c r="L358" s="13"/>
      <c r="M358" s="34">
        <v>0.22955920484010373</v>
      </c>
      <c r="N358" s="34">
        <v>0.148416574759729</v>
      </c>
      <c r="O358" s="34">
        <v>0.13648897058823528</v>
      </c>
      <c r="P358" s="34">
        <v>0.13363727026641972</v>
      </c>
      <c r="Q358" s="34">
        <v>0.13272653172123353</v>
      </c>
      <c r="R358" s="34">
        <v>0.12395309882747069</v>
      </c>
      <c r="S358" s="34">
        <v>0.11669839847687311</v>
      </c>
      <c r="T358" s="34">
        <v>0.11548611844188747</v>
      </c>
      <c r="U358" s="34">
        <v>0.12268764618328726</v>
      </c>
      <c r="V358" s="34">
        <f t="shared" si="95"/>
        <v>0.1354329071822056</v>
      </c>
      <c r="W358" s="13"/>
      <c r="X358" s="9">
        <f t="shared" si="93"/>
        <v>-1.8825301204819289E-2</v>
      </c>
      <c r="Y358" s="12">
        <f t="shared" si="94"/>
        <v>-9.4126297657898123E-2</v>
      </c>
    </row>
    <row r="359" spans="1:25" s="21" customFormat="1" ht="24.9" customHeight="1" x14ac:dyDescent="0.3">
      <c r="A359" s="8" t="s">
        <v>152</v>
      </c>
      <c r="B359" s="32">
        <v>821</v>
      </c>
      <c r="C359" s="32">
        <v>1311</v>
      </c>
      <c r="D359" s="32">
        <v>1386</v>
      </c>
      <c r="E359" s="32">
        <v>1457</v>
      </c>
      <c r="F359" s="32">
        <v>1615</v>
      </c>
      <c r="G359" s="32">
        <v>1626</v>
      </c>
      <c r="H359" s="32">
        <v>1851</v>
      </c>
      <c r="I359" s="32">
        <v>1633</v>
      </c>
      <c r="J359" s="32">
        <v>1878</v>
      </c>
      <c r="K359" s="32">
        <v>1942</v>
      </c>
      <c r="L359" s="13"/>
      <c r="M359" s="34">
        <v>0.14191875540190146</v>
      </c>
      <c r="N359" s="34">
        <v>0.20655427761146999</v>
      </c>
      <c r="O359" s="34">
        <v>0.21231617647058823</v>
      </c>
      <c r="P359" s="34">
        <v>0.20757942726884171</v>
      </c>
      <c r="Q359" s="34">
        <v>0.21939953810623555</v>
      </c>
      <c r="R359" s="34">
        <v>0.20950908388094316</v>
      </c>
      <c r="S359" s="34">
        <v>0.20730204950162393</v>
      </c>
      <c r="T359" s="34">
        <v>0.17238467222632745</v>
      </c>
      <c r="U359" s="34">
        <v>0.19965979162236869</v>
      </c>
      <c r="V359" s="34">
        <f t="shared" si="95"/>
        <v>0.20185011953019436</v>
      </c>
      <c r="W359" s="13"/>
      <c r="X359" s="9">
        <f t="shared" si="93"/>
        <v>1.3654080389768577</v>
      </c>
      <c r="Y359" s="12">
        <f t="shared" si="94"/>
        <v>5.9931364128292891E-2</v>
      </c>
    </row>
    <row r="360" spans="1:25" s="21" customFormat="1" ht="24.9" customHeight="1" x14ac:dyDescent="0.3">
      <c r="A360" s="8" t="s">
        <v>153</v>
      </c>
      <c r="B360" s="32">
        <v>1427</v>
      </c>
      <c r="C360" s="32">
        <v>1611</v>
      </c>
      <c r="D360" s="32">
        <v>1633</v>
      </c>
      <c r="E360" s="32">
        <v>1703</v>
      </c>
      <c r="F360" s="32">
        <v>1608</v>
      </c>
      <c r="G360" s="32">
        <v>1645</v>
      </c>
      <c r="H360" s="32">
        <v>1847</v>
      </c>
      <c r="I360" s="32">
        <v>1703</v>
      </c>
      <c r="J360" s="32">
        <v>1599</v>
      </c>
      <c r="K360" s="32">
        <v>1751</v>
      </c>
      <c r="L360" s="13"/>
      <c r="M360" s="34">
        <v>0.24667242869490061</v>
      </c>
      <c r="N360" s="34">
        <v>0.25382070269418622</v>
      </c>
      <c r="O360" s="34">
        <v>0.25015318627450983</v>
      </c>
      <c r="P360" s="34">
        <v>0.24262715486536543</v>
      </c>
      <c r="Q360" s="34">
        <v>0.2184485803559299</v>
      </c>
      <c r="R360" s="34">
        <v>0.21195722200747327</v>
      </c>
      <c r="S360" s="34">
        <v>0.20685407100459177</v>
      </c>
      <c r="T360" s="34">
        <v>0.17977409479573525</v>
      </c>
      <c r="U360" s="34">
        <v>0.1699978736976398</v>
      </c>
      <c r="V360" s="34">
        <f t="shared" si="95"/>
        <v>0.18199771333541212</v>
      </c>
      <c r="W360" s="13"/>
      <c r="X360" s="9">
        <f t="shared" si="93"/>
        <v>0.22704975473020328</v>
      </c>
      <c r="Y360" s="12">
        <f t="shared" si="94"/>
        <v>-6.4674715359488488E-2</v>
      </c>
    </row>
    <row r="361" spans="1:25" s="48" customFormat="1" ht="24.9" customHeight="1" x14ac:dyDescent="0.3">
      <c r="A361" s="52" t="s">
        <v>4</v>
      </c>
      <c r="B361" s="33">
        <v>5785</v>
      </c>
      <c r="C361" s="33">
        <v>6347</v>
      </c>
      <c r="D361" s="33">
        <v>6528</v>
      </c>
      <c r="E361" s="33">
        <v>7019</v>
      </c>
      <c r="F361" s="33">
        <v>7361</v>
      </c>
      <c r="G361" s="33">
        <v>7761</v>
      </c>
      <c r="H361" s="33">
        <v>8929</v>
      </c>
      <c r="I361" s="33">
        <v>9473</v>
      </c>
      <c r="J361" s="33">
        <v>9406</v>
      </c>
      <c r="K361" s="33">
        <v>9621</v>
      </c>
      <c r="L361" s="41"/>
      <c r="M361" s="35">
        <v>1</v>
      </c>
      <c r="N361" s="35">
        <v>1</v>
      </c>
      <c r="O361" s="35">
        <v>1</v>
      </c>
      <c r="P361" s="35">
        <v>1</v>
      </c>
      <c r="Q361" s="35">
        <v>1</v>
      </c>
      <c r="R361" s="35">
        <v>1</v>
      </c>
      <c r="S361" s="35">
        <v>1</v>
      </c>
      <c r="T361" s="35">
        <v>1</v>
      </c>
      <c r="U361" s="35">
        <v>1</v>
      </c>
      <c r="V361" s="35">
        <f t="shared" si="95"/>
        <v>1</v>
      </c>
      <c r="W361" s="41"/>
      <c r="X361" s="10">
        <f t="shared" si="93"/>
        <v>0.66309420916162498</v>
      </c>
      <c r="Y361" s="14">
        <f t="shared" si="94"/>
        <v>0</v>
      </c>
    </row>
    <row r="362" spans="1:25" s="21" customFormat="1" ht="24.9" customHeight="1" x14ac:dyDescent="0.3">
      <c r="A362" s="13" t="s">
        <v>154</v>
      </c>
      <c r="B362" s="17"/>
      <c r="C362" s="17"/>
      <c r="D362" s="17"/>
      <c r="E362" s="17"/>
      <c r="F362" s="17"/>
      <c r="G362" s="17"/>
      <c r="H362" s="17"/>
      <c r="I362" s="17"/>
      <c r="J362" s="17"/>
      <c r="K362" s="17"/>
      <c r="X362" s="30"/>
      <c r="Y362" s="30"/>
    </row>
    <row r="363" spans="1:25" s="21" customFormat="1" ht="24.9" customHeight="1" x14ac:dyDescent="0.3">
      <c r="B363" s="17"/>
      <c r="C363" s="17"/>
      <c r="D363" s="17"/>
      <c r="E363" s="17"/>
      <c r="F363" s="17"/>
      <c r="G363" s="17"/>
      <c r="H363" s="17"/>
      <c r="I363" s="17"/>
      <c r="J363" s="17"/>
      <c r="K363" s="17"/>
      <c r="X363" s="30"/>
      <c r="Y363" s="30"/>
    </row>
    <row r="364" spans="1:25" s="21" customFormat="1" ht="50.1" customHeight="1" x14ac:dyDescent="0.3">
      <c r="A364" s="36" t="s">
        <v>155</v>
      </c>
      <c r="B364" s="36">
        <v>2013</v>
      </c>
      <c r="C364" s="36">
        <v>2014</v>
      </c>
      <c r="D364" s="36">
        <v>2015</v>
      </c>
      <c r="E364" s="36">
        <v>2016</v>
      </c>
      <c r="F364" s="36">
        <v>2017</v>
      </c>
      <c r="G364" s="36">
        <v>2018</v>
      </c>
      <c r="H364" s="36">
        <v>2019</v>
      </c>
      <c r="I364" s="36">
        <v>2020</v>
      </c>
      <c r="J364" s="36">
        <v>2021</v>
      </c>
      <c r="K364" s="36">
        <v>2022</v>
      </c>
      <c r="L364" s="40"/>
      <c r="M364" s="36">
        <v>2013</v>
      </c>
      <c r="N364" s="36">
        <v>2014</v>
      </c>
      <c r="O364" s="36">
        <v>2015</v>
      </c>
      <c r="P364" s="36">
        <v>2016</v>
      </c>
      <c r="Q364" s="36">
        <v>2017</v>
      </c>
      <c r="R364" s="36">
        <v>2018</v>
      </c>
      <c r="S364" s="36">
        <v>2019</v>
      </c>
      <c r="T364" s="36">
        <v>2020</v>
      </c>
      <c r="U364" s="36">
        <v>2021</v>
      </c>
      <c r="V364" s="36">
        <v>2022</v>
      </c>
      <c r="W364" s="40"/>
      <c r="X364" s="42" t="s">
        <v>241</v>
      </c>
      <c r="Y364" s="42" t="s">
        <v>242</v>
      </c>
    </row>
    <row r="365" spans="1:25" s="21" customFormat="1" ht="24.9" customHeight="1" x14ac:dyDescent="0.3">
      <c r="A365" s="8" t="s">
        <v>210</v>
      </c>
      <c r="B365" s="32">
        <v>798</v>
      </c>
      <c r="C365" s="32">
        <v>814</v>
      </c>
      <c r="D365" s="32">
        <v>910</v>
      </c>
      <c r="E365" s="32">
        <v>945</v>
      </c>
      <c r="F365" s="32">
        <v>850</v>
      </c>
      <c r="G365" s="32">
        <v>916</v>
      </c>
      <c r="H365" s="32">
        <v>1169</v>
      </c>
      <c r="I365" s="32">
        <v>1768</v>
      </c>
      <c r="J365" s="32">
        <v>756</v>
      </c>
      <c r="K365" s="32">
        <v>952</v>
      </c>
      <c r="L365" s="13"/>
      <c r="M365" s="34">
        <v>0.137942955920484</v>
      </c>
      <c r="N365" s="34">
        <v>0.12824956672443674</v>
      </c>
      <c r="O365" s="34">
        <v>0.13939950980392157</v>
      </c>
      <c r="P365" s="34">
        <v>0.13463456332810941</v>
      </c>
      <c r="Q365" s="34">
        <v>0.11547344110854503</v>
      </c>
      <c r="R365" s="34">
        <v>0.11802602757376626</v>
      </c>
      <c r="S365" s="34">
        <v>0.13092171575764364</v>
      </c>
      <c r="T365" s="34">
        <v>0.18663570146732819</v>
      </c>
      <c r="U365" s="34">
        <v>8.037422921539443E-2</v>
      </c>
      <c r="V365" s="34">
        <f>K365/K$376</f>
        <v>9.895021307556387E-2</v>
      </c>
      <c r="W365" s="13"/>
      <c r="X365" s="9">
        <f t="shared" ref="X365:X376" si="96">K365/B365-1</f>
        <v>0.19298245614035081</v>
      </c>
      <c r="Y365" s="12">
        <f t="shared" ref="Y365:Y376" si="97">V365-M365</f>
        <v>-3.8992742844920131E-2</v>
      </c>
    </row>
    <row r="366" spans="1:25" s="21" customFormat="1" ht="24.9" customHeight="1" x14ac:dyDescent="0.3">
      <c r="A366" s="8" t="s">
        <v>211</v>
      </c>
      <c r="B366" s="32">
        <v>1229</v>
      </c>
      <c r="C366" s="32">
        <v>1291</v>
      </c>
      <c r="D366" s="32">
        <v>1345</v>
      </c>
      <c r="E366" s="32">
        <v>1303</v>
      </c>
      <c r="F366" s="32">
        <v>1282</v>
      </c>
      <c r="G366" s="32">
        <v>1353</v>
      </c>
      <c r="H366" s="32">
        <v>1435</v>
      </c>
      <c r="I366" s="32">
        <v>1247</v>
      </c>
      <c r="J366" s="32">
        <v>1125</v>
      </c>
      <c r="K366" s="32">
        <v>1213</v>
      </c>
      <c r="L366" s="13"/>
      <c r="M366" s="34">
        <v>0.21244598098530681</v>
      </c>
      <c r="N366" s="34">
        <v>0.20340318260595558</v>
      </c>
      <c r="O366" s="34">
        <v>0.20603553921568626</v>
      </c>
      <c r="P366" s="34">
        <v>0.18563897991166833</v>
      </c>
      <c r="Q366" s="34">
        <v>0.17416111941312321</v>
      </c>
      <c r="R366" s="34">
        <v>0.17433320448395825</v>
      </c>
      <c r="S366" s="34">
        <v>0.1607122858102811</v>
      </c>
      <c r="T366" s="34">
        <v>0.13163728491502164</v>
      </c>
      <c r="U366" s="34">
        <v>0.11960450776100362</v>
      </c>
      <c r="V366" s="34">
        <f t="shared" ref="V366:V376" si="98">K366/K$376</f>
        <v>0.12607837023178464</v>
      </c>
      <c r="W366" s="13"/>
      <c r="X366" s="9">
        <f t="shared" si="96"/>
        <v>-1.3018714401952791E-2</v>
      </c>
      <c r="Y366" s="12">
        <f t="shared" si="97"/>
        <v>-8.6367610753522173E-2</v>
      </c>
    </row>
    <row r="367" spans="1:25" s="21" customFormat="1" ht="24.9" customHeight="1" x14ac:dyDescent="0.3">
      <c r="A367" s="8" t="s">
        <v>226</v>
      </c>
      <c r="B367" s="32">
        <v>345</v>
      </c>
      <c r="C367" s="32">
        <v>292</v>
      </c>
      <c r="D367" s="32">
        <v>286</v>
      </c>
      <c r="E367" s="32">
        <v>267</v>
      </c>
      <c r="F367" s="32">
        <v>260</v>
      </c>
      <c r="G367" s="32">
        <v>294</v>
      </c>
      <c r="H367" s="32">
        <v>249</v>
      </c>
      <c r="I367" s="32">
        <v>208</v>
      </c>
      <c r="J367" s="32">
        <v>234</v>
      </c>
      <c r="K367" s="32">
        <v>276</v>
      </c>
      <c r="L367" s="13"/>
      <c r="M367" s="34">
        <v>5.9636992221261884E-2</v>
      </c>
      <c r="N367" s="34">
        <v>4.6005987080510478E-2</v>
      </c>
      <c r="O367" s="34">
        <v>4.3811274509803919E-2</v>
      </c>
      <c r="P367" s="34">
        <v>3.8039606781592822E-2</v>
      </c>
      <c r="Q367" s="34">
        <v>3.5321287868496129E-2</v>
      </c>
      <c r="R367" s="34">
        <v>3.7881716273676071E-2</v>
      </c>
      <c r="S367" s="34">
        <v>2.7886661440250867E-2</v>
      </c>
      <c r="T367" s="34">
        <v>2.1957141349097434E-2</v>
      </c>
      <c r="U367" s="34">
        <v>2.4877737614288752E-2</v>
      </c>
      <c r="V367" s="34">
        <f t="shared" si="98"/>
        <v>2.8687246647957593E-2</v>
      </c>
      <c r="W367" s="13"/>
      <c r="X367" s="9">
        <f t="shared" si="96"/>
        <v>-0.19999999999999996</v>
      </c>
      <c r="Y367" s="12">
        <f t="shared" si="97"/>
        <v>-3.094974557330429E-2</v>
      </c>
    </row>
    <row r="368" spans="1:25" s="21" customFormat="1" ht="24.9" customHeight="1" x14ac:dyDescent="0.3">
      <c r="A368" s="8" t="s">
        <v>212</v>
      </c>
      <c r="B368" s="32">
        <v>74</v>
      </c>
      <c r="C368" s="32">
        <v>72</v>
      </c>
      <c r="D368" s="32">
        <v>65</v>
      </c>
      <c r="E368" s="32">
        <v>67</v>
      </c>
      <c r="F368" s="32">
        <v>87</v>
      </c>
      <c r="G368" s="32">
        <v>64</v>
      </c>
      <c r="H368" s="32">
        <v>89</v>
      </c>
      <c r="I368" s="32">
        <v>119</v>
      </c>
      <c r="J368" s="32">
        <v>99</v>
      </c>
      <c r="K368" s="32">
        <v>98</v>
      </c>
      <c r="L368" s="13"/>
      <c r="M368" s="34">
        <v>1.2791702679343129E-2</v>
      </c>
      <c r="N368" s="34">
        <v>1.1343942019851899E-2</v>
      </c>
      <c r="O368" s="34">
        <v>9.9571078431372542E-3</v>
      </c>
      <c r="P368" s="34">
        <v>9.5455193047442651E-3</v>
      </c>
      <c r="Q368" s="34">
        <v>1.1819046325227551E-2</v>
      </c>
      <c r="R368" s="34">
        <v>8.2463600051539757E-3</v>
      </c>
      <c r="S368" s="34">
        <v>9.9675215589651693E-3</v>
      </c>
      <c r="T368" s="34">
        <v>1.2562018367993245E-2</v>
      </c>
      <c r="U368" s="34">
        <v>1.0525196682968318E-2</v>
      </c>
      <c r="V368" s="34">
        <f t="shared" si="98"/>
        <v>1.0186051346013927E-2</v>
      </c>
      <c r="W368" s="13"/>
      <c r="X368" s="9">
        <f t="shared" si="96"/>
        <v>0.32432432432432434</v>
      </c>
      <c r="Y368" s="12">
        <f t="shared" si="97"/>
        <v>-2.6056513333292015E-3</v>
      </c>
    </row>
    <row r="369" spans="1:25" s="21" customFormat="1" ht="24.9" customHeight="1" x14ac:dyDescent="0.3">
      <c r="A369" s="8" t="s">
        <v>156</v>
      </c>
      <c r="B369" s="32">
        <v>260</v>
      </c>
      <c r="C369" s="32">
        <v>330</v>
      </c>
      <c r="D369" s="32">
        <v>324</v>
      </c>
      <c r="E369" s="32">
        <v>364</v>
      </c>
      <c r="F369" s="32">
        <v>224</v>
      </c>
      <c r="G369" s="32">
        <v>264</v>
      </c>
      <c r="H369" s="32">
        <v>232</v>
      </c>
      <c r="I369" s="32">
        <v>199</v>
      </c>
      <c r="J369" s="32">
        <v>169</v>
      </c>
      <c r="K369" s="32">
        <v>213</v>
      </c>
      <c r="L369" s="13"/>
      <c r="M369" s="34">
        <v>4.49438202247191E-2</v>
      </c>
      <c r="N369" s="34">
        <v>5.1993067590987867E-2</v>
      </c>
      <c r="O369" s="34">
        <v>4.9632352941176468E-2</v>
      </c>
      <c r="P369" s="34">
        <v>5.1859239207864366E-2</v>
      </c>
      <c r="Q369" s="34">
        <v>3.0430648009781281E-2</v>
      </c>
      <c r="R369" s="34">
        <v>3.4016235021260145E-2</v>
      </c>
      <c r="S369" s="34">
        <v>2.5982752827864261E-2</v>
      </c>
      <c r="T369" s="34">
        <v>2.1007072733030718E-2</v>
      </c>
      <c r="U369" s="34">
        <v>1.7967254943652988E-2</v>
      </c>
      <c r="V369" s="34">
        <f t="shared" si="98"/>
        <v>2.2139070782662924E-2</v>
      </c>
      <c r="W369" s="13"/>
      <c r="X369" s="9">
        <f t="shared" si="96"/>
        <v>-0.18076923076923079</v>
      </c>
      <c r="Y369" s="12">
        <f t="shared" si="97"/>
        <v>-2.2804749442056176E-2</v>
      </c>
    </row>
    <row r="370" spans="1:25" s="21" customFormat="1" ht="24.9" customHeight="1" x14ac:dyDescent="0.3">
      <c r="A370" s="8" t="s">
        <v>157</v>
      </c>
      <c r="B370" s="32">
        <v>1001</v>
      </c>
      <c r="C370" s="32">
        <v>1008</v>
      </c>
      <c r="D370" s="32">
        <v>1095</v>
      </c>
      <c r="E370" s="32">
        <v>1110</v>
      </c>
      <c r="F370" s="32">
        <v>1186</v>
      </c>
      <c r="G370" s="32">
        <v>1290</v>
      </c>
      <c r="H370" s="32">
        <v>1455</v>
      </c>
      <c r="I370" s="32">
        <v>1261</v>
      </c>
      <c r="J370" s="32">
        <v>1163</v>
      </c>
      <c r="K370" s="32">
        <v>1215</v>
      </c>
      <c r="L370" s="13"/>
      <c r="M370" s="34">
        <v>0.17303370786516853</v>
      </c>
      <c r="N370" s="34">
        <v>0.15881518827792657</v>
      </c>
      <c r="O370" s="34">
        <v>0.16773897058823528</v>
      </c>
      <c r="P370" s="34">
        <v>0.15814218549650946</v>
      </c>
      <c r="Q370" s="34">
        <v>0.16111941312321695</v>
      </c>
      <c r="R370" s="34">
        <v>0.16621569385388482</v>
      </c>
      <c r="S370" s="34">
        <v>0.16295217829544181</v>
      </c>
      <c r="T370" s="34">
        <v>0.1331151694289032</v>
      </c>
      <c r="U370" s="34">
        <v>0.12364448224537529</v>
      </c>
      <c r="V370" s="34">
        <f t="shared" si="98"/>
        <v>0.12628624883068287</v>
      </c>
      <c r="W370" s="13"/>
      <c r="X370" s="9">
        <f t="shared" si="96"/>
        <v>0.21378621378621387</v>
      </c>
      <c r="Y370" s="12">
        <f t="shared" si="97"/>
        <v>-4.6747459034485656E-2</v>
      </c>
    </row>
    <row r="371" spans="1:25" s="21" customFormat="1" ht="24.9" customHeight="1" x14ac:dyDescent="0.3">
      <c r="A371" s="8" t="s">
        <v>158</v>
      </c>
      <c r="B371" s="32">
        <v>460</v>
      </c>
      <c r="C371" s="32">
        <v>474</v>
      </c>
      <c r="D371" s="32">
        <v>498</v>
      </c>
      <c r="E371" s="32">
        <v>460</v>
      </c>
      <c r="F371" s="32">
        <v>455</v>
      </c>
      <c r="G371" s="32">
        <v>440</v>
      </c>
      <c r="H371" s="32">
        <v>528</v>
      </c>
      <c r="I371" s="32">
        <v>508</v>
      </c>
      <c r="J371" s="32">
        <v>612</v>
      </c>
      <c r="K371" s="32">
        <v>532</v>
      </c>
      <c r="L371" s="13"/>
      <c r="M371" s="34">
        <v>7.9515989628349174E-2</v>
      </c>
      <c r="N371" s="34">
        <v>7.4680951630691661E-2</v>
      </c>
      <c r="O371" s="34">
        <v>7.6286764705882359E-2</v>
      </c>
      <c r="P371" s="34">
        <v>6.5536401196751679E-2</v>
      </c>
      <c r="Q371" s="34">
        <v>6.1812253769868222E-2</v>
      </c>
      <c r="R371" s="34">
        <v>5.669372503543358E-2</v>
      </c>
      <c r="S371" s="34">
        <v>5.9133161608242807E-2</v>
      </c>
      <c r="T371" s="34">
        <v>5.3626095217987967E-2</v>
      </c>
      <c r="U371" s="34">
        <v>6.5064852221985964E-2</v>
      </c>
      <c r="V371" s="34">
        <f t="shared" si="98"/>
        <v>5.529570730693275E-2</v>
      </c>
      <c r="W371" s="13"/>
      <c r="X371" s="9">
        <f t="shared" si="96"/>
        <v>0.15652173913043477</v>
      </c>
      <c r="Y371" s="12">
        <f t="shared" si="97"/>
        <v>-2.4220282321416424E-2</v>
      </c>
    </row>
    <row r="372" spans="1:25" s="21" customFormat="1" ht="24.9" customHeight="1" x14ac:dyDescent="0.3">
      <c r="A372" s="8" t="s">
        <v>159</v>
      </c>
      <c r="B372" s="32">
        <v>272</v>
      </c>
      <c r="C372" s="32">
        <v>285</v>
      </c>
      <c r="D372" s="32">
        <v>240</v>
      </c>
      <c r="E372" s="32">
        <v>241</v>
      </c>
      <c r="F372" s="32">
        <v>268</v>
      </c>
      <c r="G372" s="32">
        <v>262</v>
      </c>
      <c r="H372" s="32">
        <v>241</v>
      </c>
      <c r="I372" s="32">
        <v>259</v>
      </c>
      <c r="J372" s="32">
        <v>275</v>
      </c>
      <c r="K372" s="32">
        <v>296</v>
      </c>
      <c r="L372" s="13"/>
      <c r="M372" s="34">
        <v>4.7018150388936905E-2</v>
      </c>
      <c r="N372" s="34">
        <v>4.4903103828580433E-2</v>
      </c>
      <c r="O372" s="34">
        <v>3.6764705882352942E-2</v>
      </c>
      <c r="P372" s="34">
        <v>3.4335375409602506E-2</v>
      </c>
      <c r="Q372" s="34">
        <v>3.6408096725988319E-2</v>
      </c>
      <c r="R372" s="34">
        <v>3.3758536271099086E-2</v>
      </c>
      <c r="S372" s="34">
        <v>2.6990704446186582E-2</v>
      </c>
      <c r="T372" s="34">
        <v>2.7340863506808824E-2</v>
      </c>
      <c r="U372" s="34">
        <v>2.9236657452689774E-2</v>
      </c>
      <c r="V372" s="34">
        <f t="shared" si="98"/>
        <v>3.0766032636940027E-2</v>
      </c>
      <c r="W372" s="13"/>
      <c r="X372" s="9">
        <f t="shared" si="96"/>
        <v>8.8235294117646967E-2</v>
      </c>
      <c r="Y372" s="12">
        <f t="shared" si="97"/>
        <v>-1.6252117751996878E-2</v>
      </c>
    </row>
    <row r="373" spans="1:25" s="21" customFormat="1" ht="24.9" customHeight="1" x14ac:dyDescent="0.3">
      <c r="A373" s="8" t="s">
        <v>160</v>
      </c>
      <c r="B373" s="32">
        <v>2031</v>
      </c>
      <c r="C373" s="32">
        <v>2105</v>
      </c>
      <c r="D373" s="32">
        <v>2126</v>
      </c>
      <c r="E373" s="32">
        <v>2096</v>
      </c>
      <c r="F373" s="32">
        <v>2238</v>
      </c>
      <c r="G373" s="32">
        <v>2232</v>
      </c>
      <c r="H373" s="32">
        <v>2461</v>
      </c>
      <c r="I373" s="32">
        <v>2280</v>
      </c>
      <c r="J373" s="32">
        <v>2387</v>
      </c>
      <c r="K373" s="32">
        <v>2744</v>
      </c>
      <c r="L373" s="13"/>
      <c r="M373" s="34">
        <v>0.35108038029386346</v>
      </c>
      <c r="N373" s="34">
        <v>0.33165274933039229</v>
      </c>
      <c r="O373" s="34">
        <v>0.32567401960784315</v>
      </c>
      <c r="P373" s="34">
        <v>0.29861803675737286</v>
      </c>
      <c r="Q373" s="34">
        <v>0.30403477788343974</v>
      </c>
      <c r="R373" s="34">
        <v>0.28759180517974486</v>
      </c>
      <c r="S373" s="34">
        <v>0.27561877029902565</v>
      </c>
      <c r="T373" s="34">
        <v>0.24068404940356802</v>
      </c>
      <c r="U373" s="34">
        <v>0.2537741866893472</v>
      </c>
      <c r="V373" s="34">
        <f t="shared" si="98"/>
        <v>0.28520943768838997</v>
      </c>
      <c r="W373" s="13"/>
      <c r="X373" s="9">
        <f t="shared" si="96"/>
        <v>0.35105859182668642</v>
      </c>
      <c r="Y373" s="12">
        <f t="shared" si="97"/>
        <v>-6.5870942605473493E-2</v>
      </c>
    </row>
    <row r="374" spans="1:25" s="21" customFormat="1" ht="24.9" customHeight="1" x14ac:dyDescent="0.3">
      <c r="A374" s="8" t="s">
        <v>161</v>
      </c>
      <c r="B374" s="32">
        <v>871</v>
      </c>
      <c r="C374" s="32">
        <v>959</v>
      </c>
      <c r="D374" s="32">
        <v>1021</v>
      </c>
      <c r="E374" s="32">
        <v>1148</v>
      </c>
      <c r="F374" s="32">
        <v>1119</v>
      </c>
      <c r="G374" s="32">
        <v>1269</v>
      </c>
      <c r="H374" s="32">
        <v>1236</v>
      </c>
      <c r="I374" s="32">
        <v>1168</v>
      </c>
      <c r="J374" s="32">
        <v>1169</v>
      </c>
      <c r="K374" s="32">
        <v>1315</v>
      </c>
      <c r="L374" s="13"/>
      <c r="M374" s="34">
        <v>0.15056179775280898</v>
      </c>
      <c r="N374" s="34">
        <v>0.15109500551441626</v>
      </c>
      <c r="O374" s="34">
        <v>0.1564031862745098</v>
      </c>
      <c r="P374" s="34">
        <v>0.16355606211711071</v>
      </c>
      <c r="Q374" s="34">
        <v>0.15201738894171987</v>
      </c>
      <c r="R374" s="34">
        <v>0.16350985697719367</v>
      </c>
      <c r="S374" s="34">
        <v>0.13842535558293201</v>
      </c>
      <c r="T374" s="34">
        <v>0.12329779372954713</v>
      </c>
      <c r="U374" s="34">
        <v>0.12428237295343397</v>
      </c>
      <c r="V374" s="34">
        <f t="shared" si="98"/>
        <v>0.13668017877559505</v>
      </c>
      <c r="W374" s="13"/>
      <c r="X374" s="9">
        <f t="shared" si="96"/>
        <v>0.5097588978185994</v>
      </c>
      <c r="Y374" s="12">
        <f t="shared" si="97"/>
        <v>-1.3881618977213933E-2</v>
      </c>
    </row>
    <row r="375" spans="1:25" s="21" customFormat="1" ht="24.9" customHeight="1" x14ac:dyDescent="0.3">
      <c r="A375" s="8" t="s">
        <v>28</v>
      </c>
      <c r="B375" s="32">
        <v>189</v>
      </c>
      <c r="C375" s="32">
        <v>194</v>
      </c>
      <c r="D375" s="32">
        <v>205</v>
      </c>
      <c r="E375" s="32">
        <v>206</v>
      </c>
      <c r="F375" s="32">
        <v>221</v>
      </c>
      <c r="G375" s="32">
        <v>180</v>
      </c>
      <c r="H375" s="32">
        <v>223</v>
      </c>
      <c r="I375" s="32">
        <v>158</v>
      </c>
      <c r="J375" s="32">
        <v>177</v>
      </c>
      <c r="K375" s="32">
        <v>230</v>
      </c>
      <c r="L375" s="13"/>
      <c r="M375" s="34">
        <v>3.2670700086430422E-2</v>
      </c>
      <c r="N375" s="34">
        <v>3.0565621553489838E-2</v>
      </c>
      <c r="O375" s="34">
        <v>3.1403186274509803E-2</v>
      </c>
      <c r="P375" s="34">
        <v>2.9348910101154011E-2</v>
      </c>
      <c r="Q375" s="34">
        <v>3.0023094688221709E-2</v>
      </c>
      <c r="R375" s="34">
        <v>2.3192887514495556E-2</v>
      </c>
      <c r="S375" s="34">
        <v>2.4974801209541941E-2</v>
      </c>
      <c r="T375" s="34">
        <v>1.6678982370949013E-2</v>
      </c>
      <c r="U375" s="34">
        <v>1.8817775887731234E-2</v>
      </c>
      <c r="V375" s="34">
        <f t="shared" si="98"/>
        <v>2.3906038873297994E-2</v>
      </c>
      <c r="W375" s="13"/>
      <c r="X375" s="9">
        <f t="shared" si="96"/>
        <v>0.21693121693121697</v>
      </c>
      <c r="Y375" s="12">
        <f t="shared" si="97"/>
        <v>-8.7646612131324284E-3</v>
      </c>
    </row>
    <row r="376" spans="1:25" s="48" customFormat="1" ht="24.9" customHeight="1" x14ac:dyDescent="0.3">
      <c r="A376" s="52" t="s">
        <v>4</v>
      </c>
      <c r="B376" s="33">
        <v>5785</v>
      </c>
      <c r="C376" s="33">
        <v>6347</v>
      </c>
      <c r="D376" s="33">
        <v>6528</v>
      </c>
      <c r="E376" s="33">
        <v>7019</v>
      </c>
      <c r="F376" s="33">
        <v>7361</v>
      </c>
      <c r="G376" s="33">
        <v>7761</v>
      </c>
      <c r="H376" s="33">
        <v>8929</v>
      </c>
      <c r="I376" s="33">
        <v>9473</v>
      </c>
      <c r="J376" s="33">
        <v>9406</v>
      </c>
      <c r="K376" s="33">
        <v>9621</v>
      </c>
      <c r="L376" s="41"/>
      <c r="M376" s="35">
        <v>1</v>
      </c>
      <c r="N376" s="35">
        <v>1</v>
      </c>
      <c r="O376" s="35">
        <v>1</v>
      </c>
      <c r="P376" s="35">
        <v>1</v>
      </c>
      <c r="Q376" s="35">
        <v>1</v>
      </c>
      <c r="R376" s="35">
        <v>1</v>
      </c>
      <c r="S376" s="35">
        <v>1</v>
      </c>
      <c r="T376" s="35">
        <v>1</v>
      </c>
      <c r="U376" s="35">
        <v>1</v>
      </c>
      <c r="V376" s="35">
        <f t="shared" si="98"/>
        <v>1</v>
      </c>
      <c r="W376" s="41"/>
      <c r="X376" s="10">
        <f t="shared" si="96"/>
        <v>0.66309420916162498</v>
      </c>
      <c r="Y376" s="14">
        <f t="shared" si="97"/>
        <v>0</v>
      </c>
    </row>
    <row r="377" spans="1:25" s="21" customFormat="1" ht="24.9" customHeight="1" x14ac:dyDescent="0.3">
      <c r="A377" s="13" t="s">
        <v>154</v>
      </c>
      <c r="B377" s="43"/>
      <c r="C377" s="43"/>
      <c r="D377" s="43"/>
      <c r="E377" s="43"/>
      <c r="F377" s="43"/>
      <c r="G377" s="43"/>
      <c r="H377" s="43"/>
      <c r="I377" s="43"/>
      <c r="J377" s="43"/>
      <c r="K377" s="4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53"/>
      <c r="Y377" s="53"/>
    </row>
    <row r="378" spans="1:25" s="21" customFormat="1" ht="24.9" customHeight="1" x14ac:dyDescent="0.3">
      <c r="B378" s="17"/>
      <c r="C378" s="17"/>
      <c r="D378" s="17"/>
      <c r="E378" s="17"/>
      <c r="F378" s="17"/>
      <c r="G378" s="17"/>
      <c r="H378" s="17"/>
      <c r="I378" s="17"/>
      <c r="J378" s="17"/>
      <c r="K378" s="17"/>
      <c r="X378" s="30"/>
      <c r="Y378" s="30"/>
    </row>
    <row r="379" spans="1:25" s="21" customFormat="1" ht="50.1" customHeight="1" x14ac:dyDescent="0.3">
      <c r="A379" s="36" t="s">
        <v>162</v>
      </c>
      <c r="B379" s="36">
        <v>2013</v>
      </c>
      <c r="C379" s="36">
        <v>2014</v>
      </c>
      <c r="D379" s="36">
        <v>2015</v>
      </c>
      <c r="E379" s="36">
        <v>2016</v>
      </c>
      <c r="F379" s="36">
        <v>2017</v>
      </c>
      <c r="G379" s="36">
        <v>2018</v>
      </c>
      <c r="H379" s="36">
        <v>2019</v>
      </c>
      <c r="I379" s="36">
        <v>2020</v>
      </c>
      <c r="J379" s="36">
        <v>2021</v>
      </c>
      <c r="K379" s="36">
        <v>2022</v>
      </c>
      <c r="L379" s="40"/>
      <c r="M379" s="36">
        <v>2013</v>
      </c>
      <c r="N379" s="36">
        <v>2014</v>
      </c>
      <c r="O379" s="36">
        <v>2015</v>
      </c>
      <c r="P379" s="36">
        <v>2016</v>
      </c>
      <c r="Q379" s="36">
        <v>2017</v>
      </c>
      <c r="R379" s="36">
        <v>2018</v>
      </c>
      <c r="S379" s="36">
        <v>2019</v>
      </c>
      <c r="T379" s="36">
        <v>2020</v>
      </c>
      <c r="U379" s="36">
        <v>2021</v>
      </c>
      <c r="V379" s="36">
        <v>2022</v>
      </c>
      <c r="W379" s="40"/>
      <c r="X379" s="42" t="s">
        <v>241</v>
      </c>
      <c r="Y379" s="42" t="s">
        <v>242</v>
      </c>
    </row>
    <row r="380" spans="1:25" s="21" customFormat="1" ht="24.9" customHeight="1" x14ac:dyDescent="0.3">
      <c r="A380" s="8" t="s">
        <v>210</v>
      </c>
      <c r="B380" s="32">
        <v>343</v>
      </c>
      <c r="C380" s="32">
        <v>322</v>
      </c>
      <c r="D380" s="32">
        <v>308</v>
      </c>
      <c r="E380" s="32">
        <v>295</v>
      </c>
      <c r="F380" s="32">
        <v>234</v>
      </c>
      <c r="G380" s="32">
        <v>243</v>
      </c>
      <c r="H380" s="32">
        <v>214</v>
      </c>
      <c r="I380" s="32">
        <v>235</v>
      </c>
      <c r="J380" s="32">
        <v>168</v>
      </c>
      <c r="K380" s="32">
        <v>210</v>
      </c>
      <c r="L380" s="13"/>
      <c r="M380" s="34">
        <v>0.12943396226415094</v>
      </c>
      <c r="N380" s="34">
        <v>0.11479500891265597</v>
      </c>
      <c r="O380" s="34">
        <v>0.11</v>
      </c>
      <c r="P380" s="34">
        <v>0.10127016821146584</v>
      </c>
      <c r="Q380" s="34">
        <v>7.0866141732283464E-2</v>
      </c>
      <c r="R380" s="34">
        <v>7.2754491017964065E-2</v>
      </c>
      <c r="S380" s="34">
        <v>5.4136099165190993E-2</v>
      </c>
      <c r="T380" s="34">
        <v>5.1343674896220229E-2</v>
      </c>
      <c r="U380" s="34">
        <v>3.6466247015411332E-2</v>
      </c>
      <c r="V380" s="34">
        <f>K380/K$392</f>
        <v>4.6072838964458095E-2</v>
      </c>
      <c r="W380" s="13"/>
      <c r="X380" s="9">
        <f t="shared" ref="X380:X392" si="99">K380/B380-1</f>
        <v>-0.38775510204081631</v>
      </c>
      <c r="Y380" s="12">
        <f t="shared" ref="Y380:Y392" si="100">V380-M380</f>
        <v>-8.3361123299692835E-2</v>
      </c>
    </row>
    <row r="381" spans="1:25" s="21" customFormat="1" ht="24.9" customHeight="1" x14ac:dyDescent="0.3">
      <c r="A381" s="8" t="s">
        <v>211</v>
      </c>
      <c r="B381" s="32">
        <v>86</v>
      </c>
      <c r="C381" s="32">
        <v>66</v>
      </c>
      <c r="D381" s="32">
        <v>85</v>
      </c>
      <c r="E381" s="32">
        <v>76</v>
      </c>
      <c r="F381" s="32">
        <v>81</v>
      </c>
      <c r="G381" s="32">
        <v>69</v>
      </c>
      <c r="H381" s="32">
        <v>59</v>
      </c>
      <c r="I381" s="32">
        <v>50</v>
      </c>
      <c r="J381" s="32">
        <v>57</v>
      </c>
      <c r="K381" s="32">
        <v>55</v>
      </c>
      <c r="L381" s="13"/>
      <c r="M381" s="34">
        <v>3.2452830188679248E-2</v>
      </c>
      <c r="N381" s="34">
        <v>2.3529411764705882E-2</v>
      </c>
      <c r="O381" s="34">
        <v>3.0357142857142857E-2</v>
      </c>
      <c r="P381" s="34">
        <v>2.6089941640920013E-2</v>
      </c>
      <c r="Q381" s="34">
        <v>2.4530587522713507E-2</v>
      </c>
      <c r="R381" s="34">
        <v>2.065868263473054E-2</v>
      </c>
      <c r="S381" s="34">
        <v>1.4925373134328358E-2</v>
      </c>
      <c r="T381" s="34">
        <v>1.0924186148131964E-2</v>
      </c>
      <c r="U381" s="34">
        <v>1.2372476665943131E-2</v>
      </c>
      <c r="V381" s="34">
        <f t="shared" ref="V381:V392" si="101">K381/K$392</f>
        <v>1.2066695919262835E-2</v>
      </c>
      <c r="W381" s="13"/>
      <c r="X381" s="9">
        <f t="shared" si="99"/>
        <v>-0.36046511627906974</v>
      </c>
      <c r="Y381" s="12">
        <f t="shared" si="100"/>
        <v>-2.0386134269416413E-2</v>
      </c>
    </row>
    <row r="382" spans="1:25" s="21" customFormat="1" ht="24.9" customHeight="1" x14ac:dyDescent="0.3">
      <c r="A382" s="8" t="s">
        <v>226</v>
      </c>
      <c r="B382" s="32">
        <v>62</v>
      </c>
      <c r="C382" s="32">
        <v>49</v>
      </c>
      <c r="D382" s="32">
        <v>39</v>
      </c>
      <c r="E382" s="32">
        <v>42</v>
      </c>
      <c r="F382" s="32">
        <v>46</v>
      </c>
      <c r="G382" s="32">
        <v>57</v>
      </c>
      <c r="H382" s="32">
        <v>48</v>
      </c>
      <c r="I382" s="32">
        <v>20</v>
      </c>
      <c r="J382" s="32">
        <v>46</v>
      </c>
      <c r="K382" s="32">
        <v>32</v>
      </c>
      <c r="L382" s="13"/>
      <c r="M382" s="34">
        <v>2.339622641509434E-2</v>
      </c>
      <c r="N382" s="34">
        <v>1.7468805704099821E-2</v>
      </c>
      <c r="O382" s="34">
        <v>1.3928571428571429E-2</v>
      </c>
      <c r="P382" s="34">
        <v>1.4418125643666324E-2</v>
      </c>
      <c r="Q382" s="34">
        <v>1.3930950938824955E-2</v>
      </c>
      <c r="R382" s="34">
        <v>1.7065868263473054E-2</v>
      </c>
      <c r="S382" s="34">
        <v>1.2142676448267139E-2</v>
      </c>
      <c r="T382" s="34">
        <v>4.3696744592527856E-3</v>
      </c>
      <c r="U382" s="34">
        <v>9.9848057304102456E-3</v>
      </c>
      <c r="V382" s="34">
        <f t="shared" si="101"/>
        <v>7.0206230802983766E-3</v>
      </c>
      <c r="W382" s="13"/>
      <c r="X382" s="9">
        <f t="shared" si="99"/>
        <v>-0.4838709677419355</v>
      </c>
      <c r="Y382" s="12">
        <f t="shared" si="100"/>
        <v>-1.6375603334795964E-2</v>
      </c>
    </row>
    <row r="383" spans="1:25" s="21" customFormat="1" ht="24.9" customHeight="1" x14ac:dyDescent="0.3">
      <c r="A383" s="8" t="s">
        <v>212</v>
      </c>
      <c r="B383" s="32">
        <v>5</v>
      </c>
      <c r="C383" s="32">
        <v>2</v>
      </c>
      <c r="D383" s="32">
        <v>1</v>
      </c>
      <c r="E383" s="32">
        <v>1</v>
      </c>
      <c r="F383" s="32">
        <v>3</v>
      </c>
      <c r="G383" s="32">
        <v>1</v>
      </c>
      <c r="H383" s="32">
        <v>1</v>
      </c>
      <c r="I383" s="32">
        <v>2</v>
      </c>
      <c r="J383" s="32">
        <v>3</v>
      </c>
      <c r="K383" s="32">
        <v>3</v>
      </c>
      <c r="L383" s="13"/>
      <c r="M383" s="34">
        <v>1.8867924528301887E-3</v>
      </c>
      <c r="N383" s="34">
        <v>7.1301247771836005E-4</v>
      </c>
      <c r="O383" s="34">
        <v>3.5714285714285714E-4</v>
      </c>
      <c r="P383" s="34">
        <v>3.4328870580157915E-4</v>
      </c>
      <c r="Q383" s="34">
        <v>9.0854027861901881E-4</v>
      </c>
      <c r="R383" s="34">
        <v>2.9940119760479042E-4</v>
      </c>
      <c r="S383" s="34">
        <v>2.5297242600556537E-4</v>
      </c>
      <c r="T383" s="34">
        <v>4.3696744592527855E-4</v>
      </c>
      <c r="U383" s="34">
        <v>6.5118298241805949E-4</v>
      </c>
      <c r="V383" s="34">
        <f t="shared" si="101"/>
        <v>6.5818341377797283E-4</v>
      </c>
      <c r="W383" s="13"/>
      <c r="X383" s="9">
        <f t="shared" si="99"/>
        <v>-0.4</v>
      </c>
      <c r="Y383" s="12">
        <f t="shared" si="100"/>
        <v>-1.2286090390522158E-3</v>
      </c>
    </row>
    <row r="384" spans="1:25" s="21" customFormat="1" ht="24.9" customHeight="1" x14ac:dyDescent="0.3">
      <c r="A384" s="8" t="s">
        <v>156</v>
      </c>
      <c r="B384" s="32">
        <v>19</v>
      </c>
      <c r="C384" s="32">
        <v>14</v>
      </c>
      <c r="D384" s="32">
        <v>12</v>
      </c>
      <c r="E384" s="32">
        <v>5</v>
      </c>
      <c r="F384" s="32">
        <v>7</v>
      </c>
      <c r="G384" s="32">
        <v>12</v>
      </c>
      <c r="H384" s="32">
        <v>9</v>
      </c>
      <c r="I384" s="32">
        <v>3</v>
      </c>
      <c r="J384" s="32">
        <v>12</v>
      </c>
      <c r="K384" s="32">
        <v>7</v>
      </c>
      <c r="L384" s="13"/>
      <c r="M384" s="34">
        <v>7.169811320754717E-3</v>
      </c>
      <c r="N384" s="34">
        <v>4.9910873440285209E-3</v>
      </c>
      <c r="O384" s="34">
        <v>4.2857142857142859E-3</v>
      </c>
      <c r="P384" s="34">
        <v>1.7164435290078957E-3</v>
      </c>
      <c r="Q384" s="34">
        <v>2.1199273167777106E-3</v>
      </c>
      <c r="R384" s="34">
        <v>3.592814371257485E-3</v>
      </c>
      <c r="S384" s="34">
        <v>2.2767518340500886E-3</v>
      </c>
      <c r="T384" s="34">
        <v>6.554511688879179E-4</v>
      </c>
      <c r="U384" s="34">
        <v>2.604731929672238E-3</v>
      </c>
      <c r="V384" s="34">
        <f t="shared" si="101"/>
        <v>1.5357612988152699E-3</v>
      </c>
      <c r="W384" s="13"/>
      <c r="X384" s="9">
        <f t="shared" si="99"/>
        <v>-0.63157894736842102</v>
      </c>
      <c r="Y384" s="12">
        <f t="shared" si="100"/>
        <v>-5.6340500219394466E-3</v>
      </c>
    </row>
    <row r="385" spans="1:25" s="21" customFormat="1" ht="24.9" customHeight="1" x14ac:dyDescent="0.3">
      <c r="A385" s="8" t="s">
        <v>157</v>
      </c>
      <c r="B385" s="32">
        <v>41</v>
      </c>
      <c r="C385" s="32">
        <v>35</v>
      </c>
      <c r="D385" s="32">
        <v>38</v>
      </c>
      <c r="E385" s="32">
        <v>27</v>
      </c>
      <c r="F385" s="32">
        <v>48</v>
      </c>
      <c r="G385" s="32">
        <v>33</v>
      </c>
      <c r="H385" s="32">
        <v>32</v>
      </c>
      <c r="I385" s="32">
        <v>39</v>
      </c>
      <c r="J385" s="32">
        <v>29</v>
      </c>
      <c r="K385" s="32">
        <v>41</v>
      </c>
      <c r="L385" s="13"/>
      <c r="M385" s="34">
        <v>1.5471698113207547E-2</v>
      </c>
      <c r="N385" s="34">
        <v>1.2477718360071301E-2</v>
      </c>
      <c r="O385" s="34">
        <v>1.3571428571428571E-2</v>
      </c>
      <c r="P385" s="34">
        <v>9.2687950566426366E-3</v>
      </c>
      <c r="Q385" s="34">
        <v>1.4536644457904301E-2</v>
      </c>
      <c r="R385" s="34">
        <v>9.8802395209580847E-3</v>
      </c>
      <c r="S385" s="34">
        <v>8.0951176321780918E-3</v>
      </c>
      <c r="T385" s="34">
        <v>8.5208651955429315E-3</v>
      </c>
      <c r="U385" s="34">
        <v>6.2947688300412415E-3</v>
      </c>
      <c r="V385" s="34">
        <f t="shared" si="101"/>
        <v>8.9951733216322941E-3</v>
      </c>
      <c r="W385" s="13"/>
      <c r="X385" s="9">
        <f t="shared" si="99"/>
        <v>0</v>
      </c>
      <c r="Y385" s="12">
        <f t="shared" si="100"/>
        <v>-6.4765247915752524E-3</v>
      </c>
    </row>
    <row r="386" spans="1:25" s="21" customFormat="1" ht="24.9" customHeight="1" x14ac:dyDescent="0.3">
      <c r="A386" s="8" t="s">
        <v>158</v>
      </c>
      <c r="B386" s="32">
        <v>16</v>
      </c>
      <c r="C386" s="32">
        <v>17</v>
      </c>
      <c r="D386" s="32">
        <v>15</v>
      </c>
      <c r="E386" s="32">
        <v>18</v>
      </c>
      <c r="F386" s="32">
        <v>15</v>
      </c>
      <c r="G386" s="32">
        <v>15</v>
      </c>
      <c r="H386" s="32">
        <v>13</v>
      </c>
      <c r="I386" s="32">
        <v>30</v>
      </c>
      <c r="J386" s="32">
        <v>16</v>
      </c>
      <c r="K386" s="32">
        <v>12</v>
      </c>
      <c r="L386" s="13"/>
      <c r="M386" s="34">
        <v>6.0377358490566035E-3</v>
      </c>
      <c r="N386" s="34">
        <v>6.0606060606060606E-3</v>
      </c>
      <c r="O386" s="34">
        <v>5.3571428571428572E-3</v>
      </c>
      <c r="P386" s="34">
        <v>6.1791967044284241E-3</v>
      </c>
      <c r="Q386" s="34">
        <v>4.5427013930950935E-3</v>
      </c>
      <c r="R386" s="34">
        <v>4.4910179640718561E-3</v>
      </c>
      <c r="S386" s="34">
        <v>3.2886415380723503E-3</v>
      </c>
      <c r="T386" s="34">
        <v>6.5545116888791784E-3</v>
      </c>
      <c r="U386" s="34">
        <v>3.4729759062296505E-3</v>
      </c>
      <c r="V386" s="34">
        <f t="shared" si="101"/>
        <v>2.6327336551118913E-3</v>
      </c>
      <c r="W386" s="13"/>
      <c r="X386" s="9">
        <f t="shared" si="99"/>
        <v>-0.25</v>
      </c>
      <c r="Y386" s="12">
        <f t="shared" si="100"/>
        <v>-3.4050021939447121E-3</v>
      </c>
    </row>
    <row r="387" spans="1:25" s="21" customFormat="1" ht="24.9" customHeight="1" x14ac:dyDescent="0.3">
      <c r="A387" s="8" t="s">
        <v>163</v>
      </c>
      <c r="B387" s="32">
        <v>1922</v>
      </c>
      <c r="C387" s="32">
        <v>2061</v>
      </c>
      <c r="D387" s="32">
        <v>2133</v>
      </c>
      <c r="E387" s="32">
        <v>2290</v>
      </c>
      <c r="F387" s="32">
        <v>2716</v>
      </c>
      <c r="G387" s="32">
        <v>2779</v>
      </c>
      <c r="H387" s="32">
        <v>3482</v>
      </c>
      <c r="I387" s="32">
        <v>4036</v>
      </c>
      <c r="J387" s="32">
        <v>4145</v>
      </c>
      <c r="K387" s="32">
        <v>3978</v>
      </c>
      <c r="L387" s="13"/>
      <c r="M387" s="34">
        <v>0.72528301886792457</v>
      </c>
      <c r="N387" s="34">
        <v>0.73475935828877004</v>
      </c>
      <c r="O387" s="34">
        <v>0.76178571428571429</v>
      </c>
      <c r="P387" s="34">
        <v>0.78613113628561615</v>
      </c>
      <c r="Q387" s="34">
        <v>0.8225317989097517</v>
      </c>
      <c r="R387" s="34">
        <v>0.83203592814371252</v>
      </c>
      <c r="S387" s="34">
        <v>0.88084998735137865</v>
      </c>
      <c r="T387" s="34">
        <v>0.88180030587721214</v>
      </c>
      <c r="U387" s="34">
        <v>0.89971782070761885</v>
      </c>
      <c r="V387" s="34">
        <f t="shared" si="101"/>
        <v>0.87275120666959194</v>
      </c>
      <c r="W387" s="13"/>
      <c r="X387" s="9">
        <f t="shared" si="99"/>
        <v>1.0697190426638916</v>
      </c>
      <c r="Y387" s="12">
        <f t="shared" si="100"/>
        <v>0.14746818780166737</v>
      </c>
    </row>
    <row r="388" spans="1:25" s="21" customFormat="1" ht="24.9" customHeight="1" x14ac:dyDescent="0.3">
      <c r="A388" s="8" t="s">
        <v>159</v>
      </c>
      <c r="B388" s="32">
        <v>41</v>
      </c>
      <c r="C388" s="32">
        <v>87</v>
      </c>
      <c r="D388" s="32">
        <v>64</v>
      </c>
      <c r="E388" s="32">
        <v>48</v>
      </c>
      <c r="F388" s="32">
        <v>68</v>
      </c>
      <c r="G388" s="32">
        <v>52</v>
      </c>
      <c r="H388" s="32">
        <v>69</v>
      </c>
      <c r="I388" s="32">
        <v>84</v>
      </c>
      <c r="J388" s="32">
        <v>67</v>
      </c>
      <c r="K388" s="32">
        <v>57</v>
      </c>
      <c r="L388" s="13"/>
      <c r="M388" s="34">
        <v>1.5471698113207547E-2</v>
      </c>
      <c r="N388" s="34">
        <v>3.1016042780748664E-2</v>
      </c>
      <c r="O388" s="34">
        <v>2.2857142857142857E-2</v>
      </c>
      <c r="P388" s="34">
        <v>1.6477857878475798E-2</v>
      </c>
      <c r="Q388" s="34">
        <v>2.0593579648697759E-2</v>
      </c>
      <c r="R388" s="34">
        <v>1.5568862275449102E-2</v>
      </c>
      <c r="S388" s="34">
        <v>1.7455097394384011E-2</v>
      </c>
      <c r="T388" s="34">
        <v>1.8352632728861701E-2</v>
      </c>
      <c r="U388" s="34">
        <v>1.4543086607336662E-2</v>
      </c>
      <c r="V388" s="34">
        <f t="shared" si="101"/>
        <v>1.2505484861781484E-2</v>
      </c>
      <c r="W388" s="13"/>
      <c r="X388" s="9">
        <f t="shared" si="99"/>
        <v>0.39024390243902429</v>
      </c>
      <c r="Y388" s="12">
        <f t="shared" si="100"/>
        <v>-2.9662132514260628E-3</v>
      </c>
    </row>
    <row r="389" spans="1:25" s="21" customFormat="1" ht="24.9" customHeight="1" x14ac:dyDescent="0.3">
      <c r="A389" s="8" t="s">
        <v>160</v>
      </c>
      <c r="B389" s="32">
        <v>356</v>
      </c>
      <c r="C389" s="32">
        <v>366</v>
      </c>
      <c r="D389" s="32">
        <v>313</v>
      </c>
      <c r="E389" s="32">
        <v>317</v>
      </c>
      <c r="F389" s="32">
        <v>329</v>
      </c>
      <c r="G389" s="32">
        <v>304</v>
      </c>
      <c r="H389" s="32">
        <v>239</v>
      </c>
      <c r="I389" s="32">
        <v>254</v>
      </c>
      <c r="J389" s="32">
        <v>263</v>
      </c>
      <c r="K389" s="32">
        <v>370</v>
      </c>
      <c r="L389" s="13"/>
      <c r="M389" s="34">
        <v>0.13433962264150942</v>
      </c>
      <c r="N389" s="34">
        <v>0.1304812834224599</v>
      </c>
      <c r="O389" s="34">
        <v>0.11178571428571428</v>
      </c>
      <c r="P389" s="34">
        <v>0.10882251973910058</v>
      </c>
      <c r="Q389" s="34">
        <v>9.9636583888552399E-2</v>
      </c>
      <c r="R389" s="34">
        <v>9.1017964071856292E-2</v>
      </c>
      <c r="S389" s="34">
        <v>6.0460409815330129E-2</v>
      </c>
      <c r="T389" s="34">
        <v>5.5494865632510375E-2</v>
      </c>
      <c r="U389" s="34">
        <v>5.708704145864988E-2</v>
      </c>
      <c r="V389" s="34">
        <f t="shared" si="101"/>
        <v>8.1175954365949973E-2</v>
      </c>
      <c r="W389" s="13"/>
      <c r="X389" s="9">
        <f t="shared" si="99"/>
        <v>3.9325842696629199E-2</v>
      </c>
      <c r="Y389" s="12">
        <f t="shared" si="100"/>
        <v>-5.3163668275559448E-2</v>
      </c>
    </row>
    <row r="390" spans="1:25" s="21" customFormat="1" ht="24.9" customHeight="1" x14ac:dyDescent="0.3">
      <c r="A390" s="8" t="s">
        <v>161</v>
      </c>
      <c r="B390" s="32">
        <v>23</v>
      </c>
      <c r="C390" s="32">
        <v>42</v>
      </c>
      <c r="D390" s="32">
        <v>39</v>
      </c>
      <c r="E390" s="32">
        <v>40</v>
      </c>
      <c r="F390" s="32">
        <v>39</v>
      </c>
      <c r="G390" s="32">
        <v>39</v>
      </c>
      <c r="H390" s="32">
        <v>38</v>
      </c>
      <c r="I390" s="32">
        <v>38</v>
      </c>
      <c r="J390" s="32">
        <v>30</v>
      </c>
      <c r="K390" s="32">
        <v>50</v>
      </c>
      <c r="L390" s="13"/>
      <c r="M390" s="34">
        <v>8.6792452830188674E-3</v>
      </c>
      <c r="N390" s="34">
        <v>1.4973262032085561E-2</v>
      </c>
      <c r="O390" s="34">
        <v>1.3928571428571429E-2</v>
      </c>
      <c r="P390" s="34">
        <v>1.3731548232063165E-2</v>
      </c>
      <c r="Q390" s="34">
        <v>1.1811023622047244E-2</v>
      </c>
      <c r="R390" s="34">
        <v>1.1676646706586826E-2</v>
      </c>
      <c r="S390" s="34">
        <v>9.6129521882114856E-3</v>
      </c>
      <c r="T390" s="34">
        <v>8.3023814725802919E-3</v>
      </c>
      <c r="U390" s="34">
        <v>6.5118298241805947E-3</v>
      </c>
      <c r="V390" s="34">
        <f t="shared" si="101"/>
        <v>1.0969723562966213E-2</v>
      </c>
      <c r="W390" s="13"/>
      <c r="X390" s="9">
        <f t="shared" si="99"/>
        <v>1.1739130434782608</v>
      </c>
      <c r="Y390" s="12">
        <f t="shared" si="100"/>
        <v>2.2904782799473451E-3</v>
      </c>
    </row>
    <row r="391" spans="1:25" s="21" customFormat="1" ht="24.9" customHeight="1" x14ac:dyDescent="0.3">
      <c r="A391" s="8" t="s">
        <v>28</v>
      </c>
      <c r="B391" s="32">
        <v>5</v>
      </c>
      <c r="C391" s="32">
        <v>6</v>
      </c>
      <c r="D391" s="32">
        <v>7</v>
      </c>
      <c r="E391" s="32">
        <v>3</v>
      </c>
      <c r="F391" s="32">
        <v>9</v>
      </c>
      <c r="G391" s="32">
        <v>4</v>
      </c>
      <c r="H391" s="32">
        <v>5</v>
      </c>
      <c r="I391" s="32">
        <v>4</v>
      </c>
      <c r="J391" s="32">
        <v>4</v>
      </c>
      <c r="K391" s="32">
        <v>8</v>
      </c>
      <c r="L391" s="13"/>
      <c r="M391" s="34">
        <v>1.8867924528301887E-3</v>
      </c>
      <c r="N391" s="34">
        <v>2.1390374331550803E-3</v>
      </c>
      <c r="O391" s="34">
        <v>2.5000000000000001E-3</v>
      </c>
      <c r="P391" s="34">
        <v>1.0298661174047373E-3</v>
      </c>
      <c r="Q391" s="34">
        <v>2.7256208358570565E-3</v>
      </c>
      <c r="R391" s="34">
        <v>1.1976047904191617E-3</v>
      </c>
      <c r="S391" s="34">
        <v>1.2648621300278269E-3</v>
      </c>
      <c r="T391" s="34">
        <v>8.7393489185055709E-4</v>
      </c>
      <c r="U391" s="34">
        <v>8.6824397655741261E-4</v>
      </c>
      <c r="V391" s="34">
        <f t="shared" si="101"/>
        <v>1.7551557700745941E-3</v>
      </c>
      <c r="W391" s="13"/>
      <c r="X391" s="9">
        <f t="shared" si="99"/>
        <v>0.60000000000000009</v>
      </c>
      <c r="Y391" s="12">
        <f t="shared" si="100"/>
        <v>-1.3163668275559454E-4</v>
      </c>
    </row>
    <row r="392" spans="1:25" s="48" customFormat="1" ht="24.9" customHeight="1" x14ac:dyDescent="0.3">
      <c r="A392" s="52" t="s">
        <v>4</v>
      </c>
      <c r="B392" s="33">
        <v>2650</v>
      </c>
      <c r="C392" s="33">
        <v>2805</v>
      </c>
      <c r="D392" s="33">
        <v>2800</v>
      </c>
      <c r="E392" s="33">
        <v>2913</v>
      </c>
      <c r="F392" s="33">
        <v>3302</v>
      </c>
      <c r="G392" s="33">
        <v>3340</v>
      </c>
      <c r="H392" s="33">
        <v>3953</v>
      </c>
      <c r="I392" s="33">
        <v>4577</v>
      </c>
      <c r="J392" s="33">
        <v>4607</v>
      </c>
      <c r="K392" s="33">
        <v>4558</v>
      </c>
      <c r="L392" s="41"/>
      <c r="M392" s="35">
        <v>1</v>
      </c>
      <c r="N392" s="35">
        <v>1</v>
      </c>
      <c r="O392" s="35">
        <v>1</v>
      </c>
      <c r="P392" s="35">
        <v>1</v>
      </c>
      <c r="Q392" s="35">
        <v>1</v>
      </c>
      <c r="R392" s="35">
        <v>1</v>
      </c>
      <c r="S392" s="35">
        <v>1</v>
      </c>
      <c r="T392" s="35">
        <v>1</v>
      </c>
      <c r="U392" s="35">
        <v>1</v>
      </c>
      <c r="V392" s="35">
        <f t="shared" si="101"/>
        <v>1</v>
      </c>
      <c r="W392" s="41"/>
      <c r="X392" s="10">
        <f t="shared" si="99"/>
        <v>0.72</v>
      </c>
      <c r="Y392" s="14">
        <f t="shared" si="100"/>
        <v>0</v>
      </c>
    </row>
    <row r="393" spans="1:25" s="21" customFormat="1" ht="24.9" customHeight="1" x14ac:dyDescent="0.3">
      <c r="A393" s="13" t="s">
        <v>236</v>
      </c>
      <c r="B393" s="43"/>
      <c r="C393" s="43"/>
      <c r="D393" s="43"/>
      <c r="E393" s="43"/>
      <c r="F393" s="43"/>
      <c r="G393" s="43"/>
      <c r="H393" s="43"/>
      <c r="I393" s="43"/>
      <c r="J393" s="43"/>
      <c r="K393" s="4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53"/>
      <c r="Y393" s="53"/>
    </row>
    <row r="394" spans="1:25" ht="30" customHeight="1" x14ac:dyDescent="0.3">
      <c r="B394" s="6"/>
      <c r="C394" s="6"/>
      <c r="D394" s="6"/>
      <c r="E394" s="6"/>
      <c r="F394" s="6"/>
      <c r="G394" s="6"/>
      <c r="H394" s="20"/>
      <c r="I394" s="20"/>
      <c r="J394" s="20"/>
      <c r="K394" s="20"/>
    </row>
    <row r="395" spans="1:25" ht="30" customHeight="1" x14ac:dyDescent="0.3">
      <c r="B395" s="6"/>
      <c r="C395" s="6"/>
      <c r="D395" s="6"/>
      <c r="E395" s="6"/>
      <c r="F395" s="6"/>
      <c r="G395" s="6"/>
      <c r="H395" s="20"/>
      <c r="I395" s="20"/>
      <c r="J395" s="20"/>
      <c r="K395" s="20"/>
    </row>
    <row r="396" spans="1:25" ht="30" customHeight="1" x14ac:dyDescent="0.3">
      <c r="B396" s="6"/>
      <c r="C396" s="6"/>
      <c r="D396" s="6"/>
      <c r="E396" s="6"/>
      <c r="F396" s="6"/>
      <c r="G396" s="6"/>
      <c r="H396" s="20"/>
      <c r="I396" s="20"/>
      <c r="J396" s="20"/>
      <c r="K396" s="20"/>
    </row>
    <row r="397" spans="1:25" ht="30" customHeight="1" x14ac:dyDescent="0.3">
      <c r="B397" s="6"/>
      <c r="C397" s="6"/>
      <c r="D397" s="6"/>
      <c r="E397" s="6"/>
      <c r="F397" s="6"/>
      <c r="G397" s="6"/>
      <c r="H397" s="20"/>
      <c r="I397" s="20"/>
      <c r="J397" s="20"/>
      <c r="K397" s="20"/>
    </row>
    <row r="398" spans="1:25" ht="30" customHeight="1" x14ac:dyDescent="0.3">
      <c r="B398" s="6"/>
      <c r="C398" s="6"/>
      <c r="D398" s="6"/>
      <c r="E398" s="6"/>
      <c r="F398" s="6"/>
      <c r="G398" s="6"/>
      <c r="H398" s="20"/>
      <c r="I398" s="20"/>
      <c r="J398" s="20"/>
      <c r="K398" s="20"/>
    </row>
    <row r="399" spans="1:25" ht="30" customHeight="1" x14ac:dyDescent="0.3">
      <c r="B399" s="6"/>
      <c r="C399" s="6"/>
      <c r="D399" s="6"/>
      <c r="E399" s="6"/>
      <c r="F399" s="6"/>
      <c r="G399" s="6"/>
      <c r="H399" s="20"/>
      <c r="I399" s="20"/>
      <c r="J399" s="20"/>
      <c r="K399" s="20"/>
    </row>
    <row r="400" spans="1:25" ht="30" customHeight="1" x14ac:dyDescent="0.3">
      <c r="B400" s="6"/>
      <c r="C400" s="6"/>
      <c r="D400" s="6"/>
      <c r="E400" s="6"/>
      <c r="F400" s="6"/>
      <c r="G400" s="6"/>
      <c r="H400" s="20"/>
      <c r="I400" s="20"/>
      <c r="J400" s="20"/>
      <c r="K400" s="20"/>
    </row>
    <row r="401" spans="2:11" ht="30" customHeight="1" x14ac:dyDescent="0.3">
      <c r="B401" s="6"/>
      <c r="C401" s="6"/>
      <c r="D401" s="6"/>
      <c r="E401" s="6"/>
      <c r="F401" s="6"/>
      <c r="G401" s="6"/>
      <c r="H401" s="20"/>
      <c r="I401" s="20"/>
      <c r="J401" s="20"/>
      <c r="K401" s="20"/>
    </row>
    <row r="402" spans="2:11" ht="30" customHeight="1" x14ac:dyDescent="0.3">
      <c r="B402" s="6"/>
      <c r="C402" s="6"/>
      <c r="D402" s="6"/>
      <c r="E402" s="6"/>
      <c r="F402" s="6"/>
      <c r="G402" s="6"/>
      <c r="H402" s="20"/>
      <c r="I402" s="20"/>
      <c r="J402" s="20"/>
      <c r="K402" s="20"/>
    </row>
    <row r="403" spans="2:11" ht="30" customHeight="1" x14ac:dyDescent="0.3">
      <c r="B403" s="6"/>
      <c r="C403" s="6"/>
      <c r="D403" s="6"/>
      <c r="E403" s="6"/>
      <c r="F403" s="6"/>
      <c r="G403" s="6"/>
      <c r="H403" s="20"/>
      <c r="I403" s="20"/>
      <c r="J403" s="20"/>
      <c r="K403" s="20"/>
    </row>
    <row r="404" spans="2:11" ht="30" customHeight="1" x14ac:dyDescent="0.3">
      <c r="B404" s="6"/>
      <c r="C404" s="6"/>
      <c r="D404" s="6"/>
      <c r="E404" s="6"/>
      <c r="F404" s="6"/>
      <c r="G404" s="6"/>
      <c r="H404" s="20"/>
      <c r="I404" s="20"/>
      <c r="J404" s="20"/>
      <c r="K404" s="20"/>
    </row>
    <row r="405" spans="2:11" ht="30" customHeight="1" x14ac:dyDescent="0.3">
      <c r="B405" s="6"/>
      <c r="C405" s="6"/>
      <c r="D405" s="6"/>
      <c r="E405" s="6"/>
      <c r="F405" s="6"/>
      <c r="G405" s="6"/>
      <c r="H405" s="20"/>
      <c r="I405" s="20"/>
      <c r="J405" s="20"/>
      <c r="K405" s="20"/>
    </row>
    <row r="406" spans="2:11" ht="30" customHeight="1" x14ac:dyDescent="0.3">
      <c r="B406" s="6"/>
      <c r="C406" s="6"/>
      <c r="D406" s="6"/>
      <c r="E406" s="6"/>
      <c r="F406" s="6"/>
      <c r="G406" s="6"/>
      <c r="H406" s="20"/>
      <c r="I406" s="20"/>
      <c r="J406" s="20"/>
      <c r="K406" s="20"/>
    </row>
    <row r="407" spans="2:11" ht="30" customHeight="1" x14ac:dyDescent="0.3">
      <c r="B407" s="6"/>
      <c r="C407" s="6"/>
      <c r="D407" s="6"/>
      <c r="E407" s="6"/>
      <c r="F407" s="6"/>
      <c r="G407" s="6"/>
      <c r="H407" s="20"/>
      <c r="I407" s="20"/>
      <c r="J407" s="20"/>
      <c r="K407" s="20"/>
    </row>
    <row r="408" spans="2:11" ht="30" customHeight="1" x14ac:dyDescent="0.3">
      <c r="B408" s="6"/>
      <c r="C408" s="6"/>
      <c r="D408" s="6"/>
      <c r="E408" s="6"/>
      <c r="F408" s="6"/>
      <c r="G408" s="6"/>
      <c r="H408" s="20"/>
      <c r="I408" s="20"/>
      <c r="J408" s="20"/>
      <c r="K408" s="20"/>
    </row>
    <row r="409" spans="2:11" ht="30" customHeight="1" x14ac:dyDescent="0.3">
      <c r="B409" s="6"/>
      <c r="C409" s="6"/>
      <c r="D409" s="6"/>
      <c r="E409" s="6"/>
      <c r="F409" s="6"/>
      <c r="G409" s="6"/>
      <c r="H409" s="20"/>
      <c r="I409" s="20"/>
      <c r="J409" s="20"/>
      <c r="K409" s="20"/>
    </row>
    <row r="410" spans="2:11" ht="30" customHeight="1" x14ac:dyDescent="0.3">
      <c r="B410" s="6"/>
      <c r="C410" s="6"/>
      <c r="D410" s="6"/>
      <c r="E410" s="6"/>
      <c r="F410" s="6"/>
      <c r="G410" s="6"/>
      <c r="H410" s="20"/>
      <c r="I410" s="20"/>
      <c r="J410" s="20"/>
      <c r="K410" s="20"/>
    </row>
    <row r="411" spans="2:11" ht="30" customHeight="1" x14ac:dyDescent="0.3">
      <c r="B411" s="6"/>
      <c r="C411" s="6"/>
      <c r="D411" s="6"/>
      <c r="E411" s="6"/>
      <c r="F411" s="6"/>
      <c r="G411" s="6"/>
      <c r="H411" s="20"/>
      <c r="I411" s="20"/>
      <c r="J411" s="20"/>
      <c r="K411" s="20"/>
    </row>
    <row r="412" spans="2:11" ht="30" customHeight="1" x14ac:dyDescent="0.3">
      <c r="B412" s="6"/>
      <c r="C412" s="6"/>
      <c r="D412" s="6"/>
      <c r="E412" s="6"/>
      <c r="F412" s="6"/>
      <c r="G412" s="6"/>
      <c r="H412" s="20"/>
      <c r="I412" s="20"/>
      <c r="J412" s="20"/>
      <c r="K412" s="20"/>
    </row>
    <row r="413" spans="2:11" ht="30" customHeight="1" x14ac:dyDescent="0.3">
      <c r="B413" s="6"/>
      <c r="C413" s="6"/>
      <c r="D413" s="6"/>
      <c r="E413" s="6"/>
      <c r="F413" s="6"/>
      <c r="G413" s="6"/>
      <c r="H413" s="20"/>
      <c r="I413" s="20"/>
      <c r="J413" s="20"/>
      <c r="K413" s="20"/>
    </row>
    <row r="414" spans="2:11" ht="30" customHeight="1" x14ac:dyDescent="0.3">
      <c r="B414" s="6"/>
      <c r="C414" s="6"/>
      <c r="D414" s="6"/>
      <c r="E414" s="6"/>
      <c r="F414" s="6"/>
      <c r="G414" s="6"/>
      <c r="H414" s="20"/>
      <c r="I414" s="20"/>
      <c r="J414" s="20"/>
      <c r="K414" s="20"/>
    </row>
    <row r="415" spans="2:11" ht="30" customHeight="1" x14ac:dyDescent="0.3">
      <c r="B415" s="6"/>
      <c r="C415" s="6"/>
      <c r="D415" s="6"/>
      <c r="E415" s="6"/>
      <c r="F415" s="6"/>
      <c r="G415" s="6"/>
      <c r="H415" s="20"/>
      <c r="I415" s="20"/>
      <c r="J415" s="20"/>
      <c r="K415" s="20"/>
    </row>
    <row r="416" spans="2:11" ht="30" customHeight="1" x14ac:dyDescent="0.3">
      <c r="B416" s="6"/>
      <c r="C416" s="6"/>
      <c r="D416" s="6"/>
      <c r="E416" s="6"/>
      <c r="F416" s="6"/>
      <c r="G416" s="6"/>
      <c r="H416" s="20"/>
      <c r="I416" s="20"/>
      <c r="J416" s="20"/>
      <c r="K416" s="20"/>
    </row>
    <row r="417" spans="2:11" ht="30" customHeight="1" x14ac:dyDescent="0.3">
      <c r="B417" s="6"/>
      <c r="C417" s="6"/>
      <c r="D417" s="6"/>
      <c r="E417" s="6"/>
      <c r="F417" s="6"/>
      <c r="G417" s="6"/>
      <c r="H417" s="20"/>
      <c r="I417" s="20"/>
      <c r="J417" s="20"/>
      <c r="K417" s="20"/>
    </row>
    <row r="418" spans="2:11" ht="30" customHeight="1" x14ac:dyDescent="0.3">
      <c r="B418" s="6"/>
      <c r="C418" s="6"/>
      <c r="D418" s="6"/>
      <c r="E418" s="6"/>
      <c r="F418" s="6"/>
      <c r="G418" s="6"/>
      <c r="H418" s="20"/>
      <c r="I418" s="20"/>
      <c r="J418" s="20"/>
      <c r="K418" s="20"/>
    </row>
    <row r="419" spans="2:11" ht="30" customHeight="1" x14ac:dyDescent="0.3">
      <c r="B419" s="6"/>
      <c r="C419" s="6"/>
      <c r="D419" s="6"/>
      <c r="E419" s="6"/>
      <c r="F419" s="6"/>
      <c r="G419" s="6"/>
      <c r="H419" s="20"/>
      <c r="I419" s="20"/>
      <c r="J419" s="20"/>
      <c r="K419" s="20"/>
    </row>
    <row r="420" spans="2:11" ht="30" customHeight="1" x14ac:dyDescent="0.3">
      <c r="B420" s="6"/>
      <c r="C420" s="6"/>
      <c r="D420" s="6"/>
      <c r="E420" s="6"/>
      <c r="F420" s="6"/>
      <c r="G420" s="6"/>
      <c r="H420" s="20"/>
      <c r="I420" s="20"/>
      <c r="J420" s="20"/>
      <c r="K420" s="20"/>
    </row>
    <row r="421" spans="2:11" ht="30" customHeight="1" x14ac:dyDescent="0.3">
      <c r="B421" s="6"/>
      <c r="C421" s="6"/>
      <c r="D421" s="6"/>
      <c r="E421" s="6"/>
      <c r="F421" s="6"/>
      <c r="G421" s="6"/>
      <c r="H421" s="20"/>
      <c r="I421" s="20"/>
      <c r="J421" s="20"/>
      <c r="K421" s="20"/>
    </row>
    <row r="422" spans="2:11" ht="30" customHeight="1" x14ac:dyDescent="0.3">
      <c r="B422" s="6"/>
      <c r="C422" s="6"/>
      <c r="D422" s="6"/>
      <c r="E422" s="6"/>
      <c r="F422" s="6"/>
      <c r="G422" s="6"/>
      <c r="H422" s="20"/>
      <c r="I422" s="20"/>
      <c r="J422" s="20"/>
      <c r="K422" s="20"/>
    </row>
    <row r="423" spans="2:11" ht="30" customHeight="1" x14ac:dyDescent="0.3">
      <c r="B423" s="6"/>
      <c r="C423" s="6"/>
      <c r="D423" s="6"/>
      <c r="E423" s="6"/>
      <c r="F423" s="6"/>
      <c r="G423" s="6"/>
      <c r="H423" s="20"/>
      <c r="I423" s="20"/>
      <c r="J423" s="20"/>
      <c r="K423" s="20"/>
    </row>
    <row r="424" spans="2:11" ht="30" customHeight="1" x14ac:dyDescent="0.3">
      <c r="B424" s="6"/>
      <c r="C424" s="6"/>
      <c r="D424" s="6"/>
      <c r="E424" s="6"/>
      <c r="F424" s="6"/>
      <c r="G424" s="6"/>
      <c r="H424" s="20"/>
      <c r="I424" s="20"/>
      <c r="J424" s="20"/>
      <c r="K424" s="20"/>
    </row>
    <row r="425" spans="2:11" ht="30" customHeight="1" x14ac:dyDescent="0.3">
      <c r="B425" s="6"/>
      <c r="C425" s="6"/>
      <c r="D425" s="6"/>
      <c r="E425" s="6"/>
      <c r="F425" s="6"/>
      <c r="G425" s="6"/>
      <c r="H425" s="20"/>
      <c r="I425" s="20"/>
      <c r="J425" s="20"/>
      <c r="K425" s="20"/>
    </row>
    <row r="426" spans="2:11" ht="30" customHeight="1" x14ac:dyDescent="0.3">
      <c r="B426" s="6"/>
      <c r="C426" s="6"/>
      <c r="D426" s="6"/>
      <c r="E426" s="6"/>
      <c r="F426" s="6"/>
      <c r="G426" s="6"/>
      <c r="H426" s="20"/>
      <c r="I426" s="20"/>
      <c r="J426" s="20"/>
      <c r="K426" s="20"/>
    </row>
    <row r="427" spans="2:11" ht="30" customHeight="1" x14ac:dyDescent="0.3">
      <c r="B427" s="6"/>
      <c r="C427" s="6"/>
      <c r="D427" s="6"/>
      <c r="E427" s="6"/>
      <c r="F427" s="6"/>
      <c r="G427" s="6"/>
      <c r="H427" s="20"/>
      <c r="I427" s="20"/>
      <c r="J427" s="20"/>
      <c r="K427" s="20"/>
    </row>
    <row r="428" spans="2:11" ht="30" customHeight="1" x14ac:dyDescent="0.3">
      <c r="B428" s="6"/>
      <c r="C428" s="6"/>
      <c r="D428" s="6"/>
      <c r="E428" s="6"/>
      <c r="F428" s="6"/>
      <c r="G428" s="6"/>
      <c r="H428" s="20"/>
      <c r="I428" s="20"/>
      <c r="J428" s="20"/>
      <c r="K428" s="20"/>
    </row>
    <row r="429" spans="2:11" ht="30" customHeight="1" x14ac:dyDescent="0.3">
      <c r="B429" s="6"/>
      <c r="C429" s="6"/>
      <c r="D429" s="6"/>
      <c r="E429" s="6"/>
      <c r="F429" s="6"/>
      <c r="G429" s="6"/>
      <c r="H429" s="20"/>
      <c r="I429" s="20"/>
      <c r="J429" s="20"/>
      <c r="K429" s="20"/>
    </row>
    <row r="430" spans="2:11" ht="30" customHeight="1" x14ac:dyDescent="0.3">
      <c r="B430" s="6"/>
      <c r="C430" s="6"/>
      <c r="D430" s="6"/>
      <c r="E430" s="6"/>
      <c r="F430" s="6"/>
      <c r="G430" s="6"/>
      <c r="H430" s="20"/>
      <c r="I430" s="20"/>
      <c r="J430" s="20"/>
      <c r="K430" s="20"/>
    </row>
    <row r="431" spans="2:11" ht="30" customHeight="1" x14ac:dyDescent="0.3">
      <c r="B431" s="6"/>
      <c r="C431" s="6"/>
      <c r="D431" s="6"/>
      <c r="E431" s="6"/>
      <c r="F431" s="6"/>
      <c r="G431" s="6"/>
      <c r="H431" s="20"/>
      <c r="I431" s="20"/>
      <c r="J431" s="20"/>
      <c r="K431" s="20"/>
    </row>
    <row r="432" spans="2:11" ht="30" customHeight="1" x14ac:dyDescent="0.3">
      <c r="B432" s="6"/>
      <c r="C432" s="6"/>
      <c r="D432" s="6"/>
      <c r="E432" s="6"/>
      <c r="F432" s="6"/>
      <c r="G432" s="6"/>
      <c r="H432" s="20"/>
      <c r="I432" s="20"/>
      <c r="J432" s="20"/>
      <c r="K432" s="20"/>
    </row>
    <row r="433" spans="2:11" ht="30" customHeight="1" x14ac:dyDescent="0.3">
      <c r="B433" s="6"/>
      <c r="C433" s="6"/>
      <c r="D433" s="6"/>
      <c r="E433" s="6"/>
      <c r="F433" s="6"/>
      <c r="G433" s="6"/>
      <c r="H433" s="20"/>
      <c r="I433" s="20"/>
      <c r="J433" s="20"/>
      <c r="K433" s="20"/>
    </row>
    <row r="434" spans="2:11" ht="30" customHeight="1" x14ac:dyDescent="0.3">
      <c r="B434" s="6"/>
      <c r="C434" s="6"/>
      <c r="D434" s="6"/>
      <c r="E434" s="6"/>
      <c r="F434" s="6"/>
      <c r="G434" s="6"/>
      <c r="H434" s="20"/>
      <c r="I434" s="20"/>
      <c r="J434" s="20"/>
      <c r="K434" s="20"/>
    </row>
    <row r="435" spans="2:11" ht="30" customHeight="1" x14ac:dyDescent="0.3">
      <c r="B435" s="6"/>
      <c r="C435" s="6"/>
      <c r="D435" s="6"/>
      <c r="E435" s="6"/>
      <c r="F435" s="6"/>
      <c r="G435" s="6"/>
      <c r="H435" s="20"/>
      <c r="I435" s="20"/>
      <c r="J435" s="20"/>
      <c r="K435" s="20"/>
    </row>
    <row r="436" spans="2:11" ht="30" customHeight="1" x14ac:dyDescent="0.3">
      <c r="B436" s="6"/>
      <c r="C436" s="6"/>
      <c r="D436" s="6"/>
      <c r="E436" s="6"/>
      <c r="F436" s="6"/>
      <c r="G436" s="6"/>
      <c r="H436" s="20"/>
      <c r="I436" s="20"/>
      <c r="J436" s="20"/>
      <c r="K436" s="20"/>
    </row>
    <row r="437" spans="2:11" ht="30" customHeight="1" x14ac:dyDescent="0.3">
      <c r="B437" s="6"/>
      <c r="C437" s="6"/>
      <c r="D437" s="6"/>
      <c r="E437" s="6"/>
      <c r="F437" s="6"/>
      <c r="G437" s="6"/>
      <c r="H437" s="20"/>
      <c r="I437" s="20"/>
      <c r="J437" s="20"/>
      <c r="K437" s="20"/>
    </row>
  </sheetData>
  <mergeCells count="2">
    <mergeCell ref="B2:K2"/>
    <mergeCell ref="M2:V2"/>
  </mergeCells>
  <pageMargins left="0.7" right="0.7" top="0.75" bottom="0.75" header="0.3" footer="0.3"/>
  <pageSetup scale="57" fitToHeight="0" orientation="landscape" r:id="rId1"/>
  <headerFooter>
    <oddFooter>&amp;C&amp;13Statewide Elder Adults at Risk Adults at Risk Incident Reports, 2013-18&amp;R&amp;13&amp;P of 17</oddFooter>
  </headerFooter>
  <rowBreaks count="16" manualBreakCount="16">
    <brk id="28" max="16383" man="1"/>
    <brk id="49" max="16383" man="1"/>
    <brk id="74" max="16383" man="1"/>
    <brk id="97" max="16383" man="1"/>
    <brk id="118" max="16383" man="1"/>
    <brk id="140" max="16383" man="1"/>
    <brk id="163" max="16383" man="1"/>
    <brk id="175" max="16383" man="1"/>
    <brk id="196" max="16383" man="1"/>
    <brk id="229" max="16383" man="1"/>
    <brk id="261" max="16383" man="1"/>
    <brk id="277" max="16383" man="1"/>
    <brk id="294" max="16383" man="1"/>
    <brk id="327" max="16383" man="1"/>
    <brk id="339" max="16383" man="1"/>
    <brk id="36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36"/>
  <sheetViews>
    <sheetView zoomScaleNormal="100" workbookViewId="0">
      <pane ySplit="2" topLeftCell="A3" activePane="bottomLeft" state="frozen"/>
      <selection pane="bottomLeft" activeCell="K138" sqref="K138"/>
    </sheetView>
  </sheetViews>
  <sheetFormatPr defaultRowHeight="14.4" x14ac:dyDescent="0.3"/>
  <cols>
    <col min="1" max="1" width="60.6640625" customWidth="1"/>
    <col min="2" max="7" width="8.6640625" style="1" customWidth="1"/>
    <col min="8" max="11" width="8.6640625" style="29" customWidth="1"/>
    <col min="12" max="12" width="3.33203125" style="1" customWidth="1"/>
    <col min="13" max="18" width="8.6640625" style="1" customWidth="1"/>
    <col min="19" max="22" width="8.6640625" style="29" customWidth="1"/>
    <col min="23" max="23" width="3.33203125" style="1" customWidth="1"/>
    <col min="24" max="24" width="15.6640625" style="113" customWidth="1"/>
    <col min="25" max="25" width="18.5546875" style="113" customWidth="1"/>
  </cols>
  <sheetData>
    <row r="1" spans="1:25" s="4" customFormat="1" ht="27.75" customHeight="1" x14ac:dyDescent="0.3">
      <c r="A1" s="57" t="s">
        <v>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  <c r="W1" s="58"/>
      <c r="X1" s="58"/>
      <c r="Y1" s="58"/>
    </row>
    <row r="2" spans="1:25" s="4" customFormat="1" ht="56.25" customHeight="1" x14ac:dyDescent="0.3">
      <c r="A2" s="59"/>
      <c r="B2" s="114" t="s">
        <v>164</v>
      </c>
      <c r="C2" s="115"/>
      <c r="D2" s="115"/>
      <c r="E2" s="115"/>
      <c r="F2" s="115"/>
      <c r="G2" s="115"/>
      <c r="H2" s="115"/>
      <c r="I2" s="115"/>
      <c r="J2" s="115"/>
      <c r="K2" s="116"/>
      <c r="L2" s="90"/>
      <c r="M2" s="114" t="s">
        <v>1</v>
      </c>
      <c r="N2" s="115"/>
      <c r="O2" s="115"/>
      <c r="P2" s="115"/>
      <c r="Q2" s="115"/>
      <c r="R2" s="115"/>
      <c r="S2" s="115"/>
      <c r="T2" s="115"/>
      <c r="U2" s="115"/>
      <c r="V2" s="116"/>
      <c r="W2" s="91"/>
      <c r="X2" s="63" t="s">
        <v>241</v>
      </c>
      <c r="Y2" s="63" t="s">
        <v>242</v>
      </c>
    </row>
    <row r="3" spans="1:25" s="21" customFormat="1" ht="50.1" customHeight="1" x14ac:dyDescent="0.3">
      <c r="A3" s="36" t="s">
        <v>2</v>
      </c>
      <c r="B3" s="42">
        <v>2013</v>
      </c>
      <c r="C3" s="42">
        <v>2014</v>
      </c>
      <c r="D3" s="42">
        <v>2015</v>
      </c>
      <c r="E3" s="42">
        <v>2016</v>
      </c>
      <c r="F3" s="42">
        <v>2017</v>
      </c>
      <c r="G3" s="42">
        <v>2018</v>
      </c>
      <c r="H3" s="42">
        <v>2019</v>
      </c>
      <c r="I3" s="42">
        <v>2020</v>
      </c>
      <c r="J3" s="42">
        <v>2021</v>
      </c>
      <c r="K3" s="42">
        <v>2022</v>
      </c>
      <c r="L3" s="92"/>
      <c r="M3" s="60">
        <v>2013</v>
      </c>
      <c r="N3" s="60">
        <v>2014</v>
      </c>
      <c r="O3" s="60">
        <v>2015</v>
      </c>
      <c r="P3" s="60">
        <v>2016</v>
      </c>
      <c r="Q3" s="60">
        <v>2017</v>
      </c>
      <c r="R3" s="60">
        <v>2018</v>
      </c>
      <c r="S3" s="60">
        <v>2019</v>
      </c>
      <c r="T3" s="60">
        <v>2020</v>
      </c>
      <c r="U3" s="60">
        <v>2021</v>
      </c>
      <c r="V3" s="42">
        <v>2022</v>
      </c>
      <c r="W3" s="93"/>
      <c r="X3" s="42" t="s">
        <v>241</v>
      </c>
      <c r="Y3" s="42" t="s">
        <v>242</v>
      </c>
    </row>
    <row r="4" spans="1:25" s="21" customFormat="1" ht="24.9" customHeight="1" x14ac:dyDescent="0.3">
      <c r="A4" s="78" t="s">
        <v>3</v>
      </c>
      <c r="B4" s="79">
        <v>2151</v>
      </c>
      <c r="C4" s="79">
        <v>2251</v>
      </c>
      <c r="D4" s="79">
        <v>2292</v>
      </c>
      <c r="E4" s="79">
        <v>2445</v>
      </c>
      <c r="F4" s="79">
        <v>2356</v>
      </c>
      <c r="G4" s="79">
        <v>2561</v>
      </c>
      <c r="H4" s="79">
        <v>2969</v>
      </c>
      <c r="I4" s="79">
        <v>2837</v>
      </c>
      <c r="J4" s="79">
        <v>2847</v>
      </c>
      <c r="K4" s="79">
        <v>2800</v>
      </c>
      <c r="L4" s="30"/>
      <c r="M4" s="103">
        <f>B4/B6</f>
        <v>0.99261652053530225</v>
      </c>
      <c r="N4" s="103">
        <f t="shared" ref="N4:V4" si="0">C4/C6</f>
        <v>0.99206698986337594</v>
      </c>
      <c r="O4" s="103">
        <f t="shared" si="0"/>
        <v>0.98708010335917318</v>
      </c>
      <c r="P4" s="103">
        <f t="shared" si="0"/>
        <v>0.99068071312803885</v>
      </c>
      <c r="Q4" s="103">
        <f t="shared" si="0"/>
        <v>0.99409282700421941</v>
      </c>
      <c r="R4" s="103">
        <f t="shared" si="0"/>
        <v>0.99921966445571597</v>
      </c>
      <c r="S4" s="103">
        <f t="shared" si="0"/>
        <v>0.99831876260928043</v>
      </c>
      <c r="T4" s="103">
        <f t="shared" si="0"/>
        <v>0.99824067558057705</v>
      </c>
      <c r="U4" s="103">
        <f t="shared" si="0"/>
        <v>0.9978969505783386</v>
      </c>
      <c r="V4" s="103">
        <f t="shared" si="0"/>
        <v>0.99009900990099009</v>
      </c>
      <c r="W4" s="30"/>
      <c r="X4" s="111">
        <f>K4/B4-1</f>
        <v>0.30172013017201293</v>
      </c>
      <c r="Y4" s="12">
        <f>V4-M4</f>
        <v>-2.5175106343121589E-3</v>
      </c>
    </row>
    <row r="5" spans="1:25" s="21" customFormat="1" ht="24.9" customHeight="1" x14ac:dyDescent="0.3">
      <c r="A5" s="8" t="s">
        <v>216</v>
      </c>
      <c r="B5" s="80">
        <v>16</v>
      </c>
      <c r="C5" s="80">
        <v>18</v>
      </c>
      <c r="D5" s="80">
        <v>30</v>
      </c>
      <c r="E5" s="80">
        <v>23</v>
      </c>
      <c r="F5" s="80">
        <v>14</v>
      </c>
      <c r="G5" s="80">
        <v>2</v>
      </c>
      <c r="H5" s="80">
        <v>5</v>
      </c>
      <c r="I5" s="80">
        <v>5</v>
      </c>
      <c r="J5" s="80">
        <v>6</v>
      </c>
      <c r="K5" s="80">
        <v>28</v>
      </c>
      <c r="L5" s="30"/>
      <c r="M5" s="104">
        <f>B5/B6</f>
        <v>7.3834794646977387E-3</v>
      </c>
      <c r="N5" s="104">
        <f t="shared" ref="N5:V5" si="1">C5/C6</f>
        <v>7.9330101366240635E-3</v>
      </c>
      <c r="O5" s="104">
        <f t="shared" si="1"/>
        <v>1.2919896640826873E-2</v>
      </c>
      <c r="P5" s="104">
        <f t="shared" si="1"/>
        <v>9.3192868719611018E-3</v>
      </c>
      <c r="Q5" s="104">
        <f t="shared" si="1"/>
        <v>5.9071729957805904E-3</v>
      </c>
      <c r="R5" s="104">
        <f t="shared" si="1"/>
        <v>7.8033554428404216E-4</v>
      </c>
      <c r="S5" s="104">
        <f t="shared" si="1"/>
        <v>1.6812373907195697E-3</v>
      </c>
      <c r="T5" s="104">
        <f t="shared" si="1"/>
        <v>1.7593244194229415E-3</v>
      </c>
      <c r="U5" s="104">
        <f t="shared" si="1"/>
        <v>2.103049421661409E-3</v>
      </c>
      <c r="V5" s="104">
        <f t="shared" si="1"/>
        <v>9.9009900990099011E-3</v>
      </c>
      <c r="W5" s="30"/>
      <c r="X5" s="9">
        <f t="shared" ref="X5:X6" si="2">K5/B5-1</f>
        <v>0.75</v>
      </c>
      <c r="Y5" s="12">
        <f t="shared" ref="Y5:Y6" si="3">V5-M5</f>
        <v>2.5175106343121624E-3</v>
      </c>
    </row>
    <row r="6" spans="1:25" s="21" customFormat="1" ht="24.9" customHeight="1" x14ac:dyDescent="0.3">
      <c r="A6" s="52" t="s">
        <v>4</v>
      </c>
      <c r="B6" s="81">
        <v>2167</v>
      </c>
      <c r="C6" s="81">
        <v>2269</v>
      </c>
      <c r="D6" s="81">
        <v>2322</v>
      </c>
      <c r="E6" s="81">
        <v>2468</v>
      </c>
      <c r="F6" s="81">
        <v>2370</v>
      </c>
      <c r="G6" s="81">
        <v>2563</v>
      </c>
      <c r="H6" s="81">
        <v>2974</v>
      </c>
      <c r="I6" s="81">
        <v>2842</v>
      </c>
      <c r="J6" s="81">
        <v>2853</v>
      </c>
      <c r="K6" s="81">
        <f>SUM(K4:K5)</f>
        <v>2828</v>
      </c>
      <c r="L6" s="94"/>
      <c r="M6" s="105">
        <v>1</v>
      </c>
      <c r="N6" s="105">
        <v>1</v>
      </c>
      <c r="O6" s="105">
        <v>1</v>
      </c>
      <c r="P6" s="105">
        <v>1</v>
      </c>
      <c r="Q6" s="105">
        <v>1</v>
      </c>
      <c r="R6" s="105">
        <v>1</v>
      </c>
      <c r="S6" s="105">
        <v>1</v>
      </c>
      <c r="T6" s="105">
        <v>1</v>
      </c>
      <c r="U6" s="105">
        <v>1</v>
      </c>
      <c r="V6" s="105">
        <f>SUM(V4:V5)</f>
        <v>1</v>
      </c>
      <c r="W6" s="94"/>
      <c r="X6" s="10">
        <f t="shared" si="2"/>
        <v>0.30502999538532527</v>
      </c>
      <c r="Y6" s="14">
        <f t="shared" si="3"/>
        <v>0</v>
      </c>
    </row>
    <row r="7" spans="1:25" s="21" customFormat="1" ht="24.9" customHeight="1" x14ac:dyDescent="0.3">
      <c r="B7" s="24"/>
      <c r="C7" s="24"/>
      <c r="D7" s="24"/>
      <c r="E7" s="24"/>
      <c r="F7" s="24"/>
      <c r="G7" s="24"/>
      <c r="H7" s="24"/>
      <c r="I7" s="24"/>
      <c r="J7" s="24"/>
      <c r="K7" s="24"/>
      <c r="L7" s="30"/>
      <c r="M7" s="30"/>
      <c r="N7" s="30"/>
      <c r="O7" s="30"/>
      <c r="P7" s="30"/>
      <c r="Q7" s="30"/>
      <c r="R7" s="30"/>
      <c r="S7" s="30"/>
      <c r="T7" s="30"/>
      <c r="U7" s="30"/>
      <c r="V7" s="24"/>
      <c r="W7" s="30"/>
      <c r="X7" s="53"/>
      <c r="Y7" s="53"/>
    </row>
    <row r="8" spans="1:25" s="21" customFormat="1" ht="50.1" customHeight="1" x14ac:dyDescent="0.3">
      <c r="A8" s="36" t="s">
        <v>5</v>
      </c>
      <c r="B8" s="42">
        <v>2013</v>
      </c>
      <c r="C8" s="42">
        <v>2014</v>
      </c>
      <c r="D8" s="42">
        <v>2015</v>
      </c>
      <c r="E8" s="42">
        <v>2016</v>
      </c>
      <c r="F8" s="42">
        <v>2017</v>
      </c>
      <c r="G8" s="42">
        <v>2018</v>
      </c>
      <c r="H8" s="42">
        <v>2019</v>
      </c>
      <c r="I8" s="42">
        <v>2020</v>
      </c>
      <c r="J8" s="42">
        <v>2021</v>
      </c>
      <c r="K8" s="42">
        <v>2022</v>
      </c>
      <c r="L8" s="95"/>
      <c r="M8" s="42">
        <v>2013</v>
      </c>
      <c r="N8" s="42">
        <v>2014</v>
      </c>
      <c r="O8" s="42">
        <v>2015</v>
      </c>
      <c r="P8" s="42">
        <v>2016</v>
      </c>
      <c r="Q8" s="42">
        <v>2017</v>
      </c>
      <c r="R8" s="42">
        <v>2018</v>
      </c>
      <c r="S8" s="42">
        <v>2019</v>
      </c>
      <c r="T8" s="42">
        <v>2020</v>
      </c>
      <c r="U8" s="42">
        <v>2021</v>
      </c>
      <c r="V8" s="42">
        <v>2022</v>
      </c>
      <c r="W8" s="96"/>
      <c r="X8" s="42" t="s">
        <v>241</v>
      </c>
      <c r="Y8" s="42" t="s">
        <v>242</v>
      </c>
    </row>
    <row r="9" spans="1:25" s="21" customFormat="1" ht="24.9" customHeight="1" x14ac:dyDescent="0.3">
      <c r="A9" s="8" t="s">
        <v>214</v>
      </c>
      <c r="B9" s="80">
        <v>914</v>
      </c>
      <c r="C9" s="80">
        <v>1053</v>
      </c>
      <c r="D9" s="80">
        <v>1023</v>
      </c>
      <c r="E9" s="80">
        <v>1086</v>
      </c>
      <c r="F9" s="80">
        <v>981</v>
      </c>
      <c r="G9" s="80">
        <v>1074</v>
      </c>
      <c r="H9" s="80">
        <v>1214</v>
      </c>
      <c r="I9" s="80">
        <v>1205</v>
      </c>
      <c r="J9" s="80">
        <v>1055</v>
      </c>
      <c r="K9" s="80">
        <v>1131</v>
      </c>
      <c r="L9" s="30"/>
      <c r="M9" s="103">
        <f>B9/B$18</f>
        <v>0.42491864249186423</v>
      </c>
      <c r="N9" s="103">
        <f t="shared" ref="N9:V18" si="4">C9/C$18</f>
        <v>0.46779209240337627</v>
      </c>
      <c r="O9" s="103">
        <f t="shared" si="4"/>
        <v>0.44633507853403143</v>
      </c>
      <c r="P9" s="103">
        <f t="shared" si="4"/>
        <v>0.44417177914110428</v>
      </c>
      <c r="Q9" s="103">
        <f t="shared" si="4"/>
        <v>0.41638370118845502</v>
      </c>
      <c r="R9" s="103">
        <f t="shared" si="4"/>
        <v>0.41936743459586101</v>
      </c>
      <c r="S9" s="103">
        <f t="shared" si="4"/>
        <v>0.40889188278881777</v>
      </c>
      <c r="T9" s="103">
        <f t="shared" si="4"/>
        <v>0.42474444836094466</v>
      </c>
      <c r="U9" s="103">
        <f t="shared" si="4"/>
        <v>0.37056550755180895</v>
      </c>
      <c r="V9" s="103">
        <f t="shared" si="4"/>
        <v>0.40392857142857141</v>
      </c>
      <c r="W9" s="30"/>
      <c r="X9" s="9">
        <f t="shared" ref="X9:X18" si="5">K9/B9-1</f>
        <v>0.23741794310722097</v>
      </c>
      <c r="Y9" s="12">
        <f t="shared" ref="Y9:Y18" si="6">V9-M9</f>
        <v>-2.0990071063292814E-2</v>
      </c>
    </row>
    <row r="10" spans="1:25" s="21" customFormat="1" ht="24.9" customHeight="1" x14ac:dyDescent="0.3">
      <c r="A10" s="8" t="s">
        <v>215</v>
      </c>
      <c r="B10" s="80">
        <v>280</v>
      </c>
      <c r="C10" s="80">
        <v>282</v>
      </c>
      <c r="D10" s="80">
        <v>257</v>
      </c>
      <c r="E10" s="80">
        <v>280</v>
      </c>
      <c r="F10" s="80">
        <v>269</v>
      </c>
      <c r="G10" s="80">
        <v>283</v>
      </c>
      <c r="H10" s="80">
        <v>311</v>
      </c>
      <c r="I10" s="80">
        <v>268</v>
      </c>
      <c r="J10" s="80">
        <v>283</v>
      </c>
      <c r="K10" s="80">
        <v>261</v>
      </c>
      <c r="L10" s="30"/>
      <c r="M10" s="104">
        <f t="shared" ref="M10:M18" si="7">B10/B$18</f>
        <v>0.1301720130172013</v>
      </c>
      <c r="N10" s="104">
        <f t="shared" si="4"/>
        <v>0.12527765437583296</v>
      </c>
      <c r="O10" s="104">
        <f t="shared" si="4"/>
        <v>0.11212914485165794</v>
      </c>
      <c r="P10" s="104">
        <f t="shared" si="4"/>
        <v>0.11451942740286299</v>
      </c>
      <c r="Q10" s="104">
        <f t="shared" si="4"/>
        <v>0.11417657045840407</v>
      </c>
      <c r="R10" s="104">
        <f t="shared" si="4"/>
        <v>0.11050370948848107</v>
      </c>
      <c r="S10" s="104">
        <f t="shared" si="4"/>
        <v>0.1047490737622095</v>
      </c>
      <c r="T10" s="104">
        <f t="shared" si="4"/>
        <v>9.4465985195629182E-2</v>
      </c>
      <c r="U10" s="104">
        <f t="shared" si="4"/>
        <v>9.9402880224798026E-2</v>
      </c>
      <c r="V10" s="104">
        <f t="shared" si="4"/>
        <v>9.3214285714285708E-2</v>
      </c>
      <c r="W10" s="30"/>
      <c r="X10" s="9">
        <f t="shared" si="5"/>
        <v>-6.7857142857142838E-2</v>
      </c>
      <c r="Y10" s="12">
        <f t="shared" si="6"/>
        <v>-3.6957727302915591E-2</v>
      </c>
    </row>
    <row r="11" spans="1:25" s="21" customFormat="1" ht="24.9" customHeight="1" x14ac:dyDescent="0.3">
      <c r="A11" s="8" t="s">
        <v>213</v>
      </c>
      <c r="B11" s="80">
        <v>255</v>
      </c>
      <c r="C11" s="80">
        <v>276</v>
      </c>
      <c r="D11" s="80">
        <v>275</v>
      </c>
      <c r="E11" s="80">
        <v>267</v>
      </c>
      <c r="F11" s="80">
        <v>280</v>
      </c>
      <c r="G11" s="80">
        <v>322</v>
      </c>
      <c r="H11" s="80">
        <v>366</v>
      </c>
      <c r="I11" s="80">
        <v>381</v>
      </c>
      <c r="J11" s="80">
        <v>460</v>
      </c>
      <c r="K11" s="80">
        <v>467</v>
      </c>
      <c r="L11" s="30"/>
      <c r="M11" s="104">
        <f t="shared" si="7"/>
        <v>0.11854951185495119</v>
      </c>
      <c r="N11" s="104">
        <f t="shared" si="4"/>
        <v>0.12261217236783652</v>
      </c>
      <c r="O11" s="104">
        <f t="shared" si="4"/>
        <v>0.1199825479930192</v>
      </c>
      <c r="P11" s="104">
        <f t="shared" si="4"/>
        <v>0.10920245398773006</v>
      </c>
      <c r="Q11" s="104">
        <f t="shared" si="4"/>
        <v>0.11884550084889643</v>
      </c>
      <c r="R11" s="104">
        <f t="shared" si="4"/>
        <v>0.12573213588442014</v>
      </c>
      <c r="S11" s="104">
        <f t="shared" si="4"/>
        <v>0.12327382957224654</v>
      </c>
      <c r="T11" s="104">
        <f t="shared" si="4"/>
        <v>0.13429679238632358</v>
      </c>
      <c r="U11" s="104">
        <f t="shared" si="4"/>
        <v>0.16157358623112048</v>
      </c>
      <c r="V11" s="104">
        <f t="shared" si="4"/>
        <v>0.16678571428571429</v>
      </c>
      <c r="W11" s="30"/>
      <c r="X11" s="9">
        <f t="shared" si="5"/>
        <v>0.83137254901960778</v>
      </c>
      <c r="Y11" s="12">
        <f t="shared" si="6"/>
        <v>4.8236202430763098E-2</v>
      </c>
    </row>
    <row r="12" spans="1:25" s="21" customFormat="1" ht="24.9" customHeight="1" x14ac:dyDescent="0.3">
      <c r="A12" s="8" t="s">
        <v>217</v>
      </c>
      <c r="B12" s="80">
        <v>127</v>
      </c>
      <c r="C12" s="80">
        <v>122</v>
      </c>
      <c r="D12" s="80">
        <v>114</v>
      </c>
      <c r="E12" s="80">
        <v>129</v>
      </c>
      <c r="F12" s="80">
        <v>110</v>
      </c>
      <c r="G12" s="80">
        <v>119</v>
      </c>
      <c r="H12" s="80">
        <v>152</v>
      </c>
      <c r="I12" s="80">
        <v>151</v>
      </c>
      <c r="J12" s="80">
        <v>135</v>
      </c>
      <c r="K12" s="80">
        <v>149</v>
      </c>
      <c r="L12" s="30"/>
      <c r="M12" s="104">
        <f t="shared" si="7"/>
        <v>5.9042305904230589E-2</v>
      </c>
      <c r="N12" s="104">
        <f t="shared" si="4"/>
        <v>5.4198134162594405E-2</v>
      </c>
      <c r="O12" s="104">
        <f t="shared" si="4"/>
        <v>4.9738219895287955E-2</v>
      </c>
      <c r="P12" s="104">
        <f t="shared" si="4"/>
        <v>5.2760736196319019E-2</v>
      </c>
      <c r="Q12" s="104">
        <f t="shared" si="4"/>
        <v>4.6689303904923603E-2</v>
      </c>
      <c r="R12" s="104">
        <f t="shared" si="4"/>
        <v>4.6466224131198754E-2</v>
      </c>
      <c r="S12" s="104">
        <f t="shared" si="4"/>
        <v>5.119568878410239E-2</v>
      </c>
      <c r="T12" s="104">
        <f t="shared" si="4"/>
        <v>5.3225237927388085E-2</v>
      </c>
      <c r="U12" s="104">
        <f t="shared" si="4"/>
        <v>4.7418335089567963E-2</v>
      </c>
      <c r="V12" s="104">
        <f t="shared" si="4"/>
        <v>5.3214285714285714E-2</v>
      </c>
      <c r="W12" s="30"/>
      <c r="X12" s="9">
        <f t="shared" si="5"/>
        <v>0.17322834645669283</v>
      </c>
      <c r="Y12" s="12">
        <f t="shared" si="6"/>
        <v>-5.8280201899448755E-3</v>
      </c>
    </row>
    <row r="13" spans="1:25" s="21" customFormat="1" ht="24.9" customHeight="1" x14ac:dyDescent="0.3">
      <c r="A13" s="8" t="s">
        <v>218</v>
      </c>
      <c r="B13" s="80">
        <v>172</v>
      </c>
      <c r="C13" s="80">
        <v>154</v>
      </c>
      <c r="D13" s="80">
        <v>149</v>
      </c>
      <c r="E13" s="80">
        <v>156</v>
      </c>
      <c r="F13" s="80">
        <v>124</v>
      </c>
      <c r="G13" s="80">
        <v>164</v>
      </c>
      <c r="H13" s="80">
        <v>200</v>
      </c>
      <c r="I13" s="80">
        <v>157</v>
      </c>
      <c r="J13" s="80">
        <v>158</v>
      </c>
      <c r="K13" s="80">
        <v>214</v>
      </c>
      <c r="L13" s="30"/>
      <c r="M13" s="104">
        <f t="shared" si="7"/>
        <v>7.9962807996280805E-2</v>
      </c>
      <c r="N13" s="104">
        <f t="shared" si="4"/>
        <v>6.8414038205242111E-2</v>
      </c>
      <c r="O13" s="104">
        <f t="shared" si="4"/>
        <v>6.5008726003490405E-2</v>
      </c>
      <c r="P13" s="104">
        <f t="shared" si="4"/>
        <v>6.3803680981595098E-2</v>
      </c>
      <c r="Q13" s="104">
        <f t="shared" si="4"/>
        <v>5.2631578947368418E-2</v>
      </c>
      <c r="R13" s="104">
        <f t="shared" si="4"/>
        <v>6.4037485357282306E-2</v>
      </c>
      <c r="S13" s="104">
        <f t="shared" si="4"/>
        <v>6.7362748400134731E-2</v>
      </c>
      <c r="T13" s="104">
        <f t="shared" si="4"/>
        <v>5.534014804370814E-2</v>
      </c>
      <c r="U13" s="104">
        <f t="shared" si="4"/>
        <v>5.5497014401123992E-2</v>
      </c>
      <c r="V13" s="104">
        <f t="shared" si="4"/>
        <v>7.6428571428571429E-2</v>
      </c>
      <c r="W13" s="30"/>
      <c r="X13" s="9">
        <f t="shared" si="5"/>
        <v>0.2441860465116279</v>
      </c>
      <c r="Y13" s="12">
        <f t="shared" si="6"/>
        <v>-3.5342365677093757E-3</v>
      </c>
    </row>
    <row r="14" spans="1:25" s="21" customFormat="1" ht="24.9" customHeight="1" x14ac:dyDescent="0.3">
      <c r="A14" s="8" t="s">
        <v>219</v>
      </c>
      <c r="B14" s="80">
        <v>93</v>
      </c>
      <c r="C14" s="80">
        <v>97</v>
      </c>
      <c r="D14" s="80">
        <v>97</v>
      </c>
      <c r="E14" s="80">
        <v>75</v>
      </c>
      <c r="F14" s="80">
        <v>86</v>
      </c>
      <c r="G14" s="80">
        <v>96</v>
      </c>
      <c r="H14" s="80">
        <v>118</v>
      </c>
      <c r="I14" s="80">
        <v>89</v>
      </c>
      <c r="J14" s="80">
        <v>109</v>
      </c>
      <c r="K14" s="80">
        <v>92</v>
      </c>
      <c r="L14" s="30"/>
      <c r="M14" s="104">
        <f t="shared" si="7"/>
        <v>4.3235704323570434E-2</v>
      </c>
      <c r="N14" s="104">
        <f t="shared" si="4"/>
        <v>4.3091959129275881E-2</v>
      </c>
      <c r="O14" s="104">
        <f t="shared" si="4"/>
        <v>4.232111692844677E-2</v>
      </c>
      <c r="P14" s="104">
        <f t="shared" si="4"/>
        <v>3.0674846625766871E-2</v>
      </c>
      <c r="Q14" s="104">
        <f t="shared" si="4"/>
        <v>3.6502546689303902E-2</v>
      </c>
      <c r="R14" s="104">
        <f t="shared" si="4"/>
        <v>3.7485357282311595E-2</v>
      </c>
      <c r="S14" s="104">
        <f t="shared" si="4"/>
        <v>3.9744021556079485E-2</v>
      </c>
      <c r="T14" s="104">
        <f t="shared" si="4"/>
        <v>3.1371166725414172E-2</v>
      </c>
      <c r="U14" s="104">
        <f t="shared" si="4"/>
        <v>3.8285914998243763E-2</v>
      </c>
      <c r="V14" s="104">
        <f t="shared" si="4"/>
        <v>3.2857142857142856E-2</v>
      </c>
      <c r="W14" s="30"/>
      <c r="X14" s="9">
        <f t="shared" si="5"/>
        <v>-1.0752688172043001E-2</v>
      </c>
      <c r="Y14" s="12">
        <f t="shared" si="6"/>
        <v>-1.0378561466427579E-2</v>
      </c>
    </row>
    <row r="15" spans="1:25" s="21" customFormat="1" ht="24.9" customHeight="1" x14ac:dyDescent="0.3">
      <c r="A15" s="8" t="s">
        <v>220</v>
      </c>
      <c r="B15" s="80">
        <v>0</v>
      </c>
      <c r="C15" s="80">
        <v>12</v>
      </c>
      <c r="D15" s="80">
        <v>0</v>
      </c>
      <c r="E15" s="80">
        <v>0</v>
      </c>
      <c r="F15" s="80">
        <v>1</v>
      </c>
      <c r="G15" s="80">
        <v>2</v>
      </c>
      <c r="H15" s="80">
        <v>2</v>
      </c>
      <c r="I15" s="80">
        <v>1</v>
      </c>
      <c r="J15" s="80">
        <v>0</v>
      </c>
      <c r="K15" s="80">
        <v>2</v>
      </c>
      <c r="L15" s="30"/>
      <c r="M15" s="106">
        <f t="shared" si="7"/>
        <v>0</v>
      </c>
      <c r="N15" s="106">
        <f t="shared" si="4"/>
        <v>5.3309640159928924E-3</v>
      </c>
      <c r="O15" s="106">
        <f t="shared" si="4"/>
        <v>0</v>
      </c>
      <c r="P15" s="106">
        <f t="shared" si="4"/>
        <v>0</v>
      </c>
      <c r="Q15" s="106">
        <f t="shared" si="4"/>
        <v>4.2444821731748726E-4</v>
      </c>
      <c r="R15" s="106">
        <f t="shared" si="4"/>
        <v>7.8094494338149163E-4</v>
      </c>
      <c r="S15" s="106">
        <f t="shared" si="4"/>
        <v>6.7362748400134724E-4</v>
      </c>
      <c r="T15" s="106">
        <f t="shared" si="4"/>
        <v>3.5248501938667606E-4</v>
      </c>
      <c r="U15" s="106">
        <f t="shared" si="4"/>
        <v>0</v>
      </c>
      <c r="V15" s="106">
        <f t="shared" si="4"/>
        <v>7.1428571428571429E-4</v>
      </c>
      <c r="W15" s="30"/>
      <c r="X15" s="9">
        <v>0</v>
      </c>
      <c r="Y15" s="12">
        <f t="shared" si="6"/>
        <v>7.1428571428571429E-4</v>
      </c>
    </row>
    <row r="16" spans="1:25" s="21" customFormat="1" ht="24.9" customHeight="1" x14ac:dyDescent="0.3">
      <c r="A16" s="8" t="s">
        <v>221</v>
      </c>
      <c r="B16" s="80">
        <v>20</v>
      </c>
      <c r="C16" s="80">
        <v>0</v>
      </c>
      <c r="D16" s="80">
        <v>9</v>
      </c>
      <c r="E16" s="80">
        <v>3</v>
      </c>
      <c r="F16" s="80">
        <v>4</v>
      </c>
      <c r="G16" s="80">
        <v>5</v>
      </c>
      <c r="H16" s="80">
        <v>9</v>
      </c>
      <c r="I16" s="80">
        <v>12</v>
      </c>
      <c r="J16" s="80">
        <v>8</v>
      </c>
      <c r="K16" s="80">
        <v>16</v>
      </c>
      <c r="L16" s="30"/>
      <c r="M16" s="104">
        <f t="shared" si="7"/>
        <v>9.2980009298000935E-3</v>
      </c>
      <c r="N16" s="104">
        <f t="shared" si="4"/>
        <v>0</v>
      </c>
      <c r="O16" s="104">
        <f t="shared" si="4"/>
        <v>3.9267015706806281E-3</v>
      </c>
      <c r="P16" s="104">
        <f t="shared" si="4"/>
        <v>1.2269938650306749E-3</v>
      </c>
      <c r="Q16" s="104">
        <f t="shared" si="4"/>
        <v>1.697792869269949E-3</v>
      </c>
      <c r="R16" s="104">
        <f t="shared" si="4"/>
        <v>1.952362358453729E-3</v>
      </c>
      <c r="S16" s="104">
        <f t="shared" si="4"/>
        <v>3.0313236780060626E-3</v>
      </c>
      <c r="T16" s="104">
        <f t="shared" si="4"/>
        <v>4.2298202326401125E-3</v>
      </c>
      <c r="U16" s="104">
        <f t="shared" si="4"/>
        <v>2.8099754127151387E-3</v>
      </c>
      <c r="V16" s="104">
        <f t="shared" si="4"/>
        <v>5.7142857142857143E-3</v>
      </c>
      <c r="W16" s="30"/>
      <c r="X16" s="9">
        <f t="shared" si="5"/>
        <v>-0.19999999999999996</v>
      </c>
      <c r="Y16" s="12">
        <f t="shared" si="6"/>
        <v>-3.5837152155143793E-3</v>
      </c>
    </row>
    <row r="17" spans="1:25" s="21" customFormat="1" ht="24.9" customHeight="1" x14ac:dyDescent="0.3">
      <c r="A17" s="84" t="s">
        <v>222</v>
      </c>
      <c r="B17" s="80">
        <v>290</v>
      </c>
      <c r="C17" s="80">
        <v>255</v>
      </c>
      <c r="D17" s="80">
        <v>368</v>
      </c>
      <c r="E17" s="80">
        <v>449</v>
      </c>
      <c r="F17" s="80">
        <v>501</v>
      </c>
      <c r="G17" s="80">
        <v>496</v>
      </c>
      <c r="H17" s="80">
        <v>597</v>
      </c>
      <c r="I17" s="80">
        <v>573</v>
      </c>
      <c r="J17" s="80">
        <v>639</v>
      </c>
      <c r="K17" s="80">
        <v>468</v>
      </c>
      <c r="L17" s="30"/>
      <c r="M17" s="104">
        <f t="shared" si="7"/>
        <v>0.13482101348210135</v>
      </c>
      <c r="N17" s="104">
        <f t="shared" si="4"/>
        <v>0.11328298533984896</v>
      </c>
      <c r="O17" s="104">
        <f t="shared" si="4"/>
        <v>0.16055846422338568</v>
      </c>
      <c r="P17" s="104">
        <f t="shared" si="4"/>
        <v>0.18364008179959102</v>
      </c>
      <c r="Q17" s="104">
        <f t="shared" si="4"/>
        <v>0.21264855687606113</v>
      </c>
      <c r="R17" s="104">
        <f t="shared" si="4"/>
        <v>0.19367434595860991</v>
      </c>
      <c r="S17" s="104">
        <f t="shared" si="4"/>
        <v>0.20107780397440217</v>
      </c>
      <c r="T17" s="104">
        <f t="shared" si="4"/>
        <v>0.20197391610856538</v>
      </c>
      <c r="U17" s="104">
        <f t="shared" si="4"/>
        <v>0.22444678609062171</v>
      </c>
      <c r="V17" s="104">
        <f t="shared" si="4"/>
        <v>0.16714285714285715</v>
      </c>
      <c r="W17" s="30"/>
      <c r="X17" s="9">
        <f t="shared" si="5"/>
        <v>0.61379310344827576</v>
      </c>
      <c r="Y17" s="12">
        <f t="shared" si="6"/>
        <v>3.23218436607558E-2</v>
      </c>
    </row>
    <row r="18" spans="1:25" s="21" customFormat="1" ht="24.9" customHeight="1" x14ac:dyDescent="0.3">
      <c r="A18" s="52" t="s">
        <v>4</v>
      </c>
      <c r="B18" s="81">
        <v>2151</v>
      </c>
      <c r="C18" s="81">
        <v>2251</v>
      </c>
      <c r="D18" s="81">
        <v>2292</v>
      </c>
      <c r="E18" s="81">
        <v>2445</v>
      </c>
      <c r="F18" s="81">
        <v>2356</v>
      </c>
      <c r="G18" s="81">
        <v>2561</v>
      </c>
      <c r="H18" s="81">
        <v>2969</v>
      </c>
      <c r="I18" s="81">
        <v>2837</v>
      </c>
      <c r="J18" s="81">
        <v>2847</v>
      </c>
      <c r="K18" s="81">
        <f>SUM(K9:K17)</f>
        <v>2800</v>
      </c>
      <c r="L18" s="94"/>
      <c r="M18" s="105">
        <f t="shared" si="7"/>
        <v>1</v>
      </c>
      <c r="N18" s="105">
        <f t="shared" si="4"/>
        <v>1</v>
      </c>
      <c r="O18" s="105">
        <f t="shared" si="4"/>
        <v>1</v>
      </c>
      <c r="P18" s="105">
        <f t="shared" si="4"/>
        <v>1</v>
      </c>
      <c r="Q18" s="105">
        <f t="shared" si="4"/>
        <v>1</v>
      </c>
      <c r="R18" s="105">
        <f t="shared" si="4"/>
        <v>1</v>
      </c>
      <c r="S18" s="105">
        <f t="shared" si="4"/>
        <v>1</v>
      </c>
      <c r="T18" s="105">
        <f t="shared" si="4"/>
        <v>1</v>
      </c>
      <c r="U18" s="105">
        <f t="shared" si="4"/>
        <v>1</v>
      </c>
      <c r="V18" s="105">
        <f t="shared" si="4"/>
        <v>1</v>
      </c>
      <c r="W18" s="94"/>
      <c r="X18" s="10">
        <f t="shared" si="5"/>
        <v>0.30172013017201293</v>
      </c>
      <c r="Y18" s="14">
        <f t="shared" si="6"/>
        <v>0</v>
      </c>
    </row>
    <row r="19" spans="1:25" s="21" customFormat="1" ht="24.9" customHeight="1" x14ac:dyDescent="0.3">
      <c r="A19" s="13" t="s">
        <v>6</v>
      </c>
      <c r="B19" s="85"/>
      <c r="C19" s="85"/>
      <c r="D19" s="85"/>
      <c r="E19" s="85"/>
      <c r="F19" s="85"/>
      <c r="G19" s="85"/>
      <c r="H19" s="85"/>
      <c r="I19" s="85"/>
      <c r="J19" s="85"/>
      <c r="K19" s="85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24"/>
      <c r="W19" s="30"/>
      <c r="X19" s="53"/>
      <c r="Y19" s="53"/>
    </row>
    <row r="20" spans="1:25" s="21" customFormat="1" ht="24.9" customHeight="1" x14ac:dyDescent="0.3">
      <c r="A20" s="5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25"/>
      <c r="W20" s="30"/>
      <c r="X20" s="53"/>
      <c r="Y20" s="53"/>
    </row>
    <row r="21" spans="1:25" s="21" customFormat="1" ht="50.1" customHeight="1" x14ac:dyDescent="0.3">
      <c r="A21" s="36" t="s">
        <v>7</v>
      </c>
      <c r="B21" s="42">
        <v>2013</v>
      </c>
      <c r="C21" s="42">
        <v>2014</v>
      </c>
      <c r="D21" s="42">
        <v>2015</v>
      </c>
      <c r="E21" s="42">
        <v>2016</v>
      </c>
      <c r="F21" s="42">
        <v>2017</v>
      </c>
      <c r="G21" s="42">
        <v>2018</v>
      </c>
      <c r="H21" s="42">
        <v>2019</v>
      </c>
      <c r="I21" s="42">
        <v>2020</v>
      </c>
      <c r="J21" s="42">
        <v>2021</v>
      </c>
      <c r="K21" s="42">
        <v>2022</v>
      </c>
      <c r="L21" s="95"/>
      <c r="M21" s="42">
        <v>2013</v>
      </c>
      <c r="N21" s="42">
        <v>2014</v>
      </c>
      <c r="O21" s="42">
        <v>2015</v>
      </c>
      <c r="P21" s="42">
        <v>2016</v>
      </c>
      <c r="Q21" s="42">
        <v>2017</v>
      </c>
      <c r="R21" s="42">
        <v>2018</v>
      </c>
      <c r="S21" s="42">
        <v>2019</v>
      </c>
      <c r="T21" s="42">
        <v>2020</v>
      </c>
      <c r="U21" s="42">
        <v>2022</v>
      </c>
      <c r="V21" s="42">
        <v>2022</v>
      </c>
      <c r="W21" s="96"/>
      <c r="X21" s="42" t="s">
        <v>241</v>
      </c>
      <c r="Y21" s="42" t="s">
        <v>242</v>
      </c>
    </row>
    <row r="22" spans="1:25" s="21" customFormat="1" ht="24.9" customHeight="1" x14ac:dyDescent="0.3">
      <c r="A22" s="8" t="s">
        <v>8</v>
      </c>
      <c r="B22" s="80">
        <v>1861</v>
      </c>
      <c r="C22" s="80">
        <v>1996</v>
      </c>
      <c r="D22" s="80">
        <v>1924</v>
      </c>
      <c r="E22" s="80">
        <v>1996</v>
      </c>
      <c r="F22" s="80">
        <v>1855</v>
      </c>
      <c r="G22" s="80">
        <v>2065</v>
      </c>
      <c r="H22" s="80">
        <v>2372</v>
      </c>
      <c r="I22" s="80">
        <v>2264</v>
      </c>
      <c r="J22" s="80">
        <v>2208</v>
      </c>
      <c r="K22" s="80">
        <v>2332</v>
      </c>
      <c r="L22" s="30"/>
      <c r="M22" s="86" t="s">
        <v>9</v>
      </c>
      <c r="N22" s="86" t="s">
        <v>9</v>
      </c>
      <c r="O22" s="86" t="s">
        <v>9</v>
      </c>
      <c r="P22" s="86" t="s">
        <v>9</v>
      </c>
      <c r="Q22" s="86" t="s">
        <v>9</v>
      </c>
      <c r="R22" s="86" t="s">
        <v>9</v>
      </c>
      <c r="S22" s="86" t="s">
        <v>9</v>
      </c>
      <c r="T22" s="86" t="s">
        <v>9</v>
      </c>
      <c r="U22" s="86" t="s">
        <v>9</v>
      </c>
      <c r="V22" s="86" t="s">
        <v>9</v>
      </c>
      <c r="W22" s="30"/>
      <c r="X22" s="10">
        <f t="shared" ref="X22" si="8">K22/B22-1</f>
        <v>0.25308973670069856</v>
      </c>
      <c r="Y22" s="39" t="s">
        <v>9</v>
      </c>
    </row>
    <row r="23" spans="1:25" s="21" customFormat="1" ht="24.9" customHeight="1" x14ac:dyDescent="0.3"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24"/>
      <c r="W23" s="30"/>
      <c r="X23" s="53"/>
      <c r="Y23" s="53"/>
    </row>
    <row r="24" spans="1:25" s="21" customFormat="1" ht="50.1" customHeight="1" x14ac:dyDescent="0.3">
      <c r="A24" s="36" t="s">
        <v>10</v>
      </c>
      <c r="B24" s="42">
        <v>2013</v>
      </c>
      <c r="C24" s="42">
        <v>2014</v>
      </c>
      <c r="D24" s="42">
        <v>2015</v>
      </c>
      <c r="E24" s="42">
        <v>2016</v>
      </c>
      <c r="F24" s="42">
        <v>2017</v>
      </c>
      <c r="G24" s="42">
        <v>2018</v>
      </c>
      <c r="H24" s="42">
        <v>2019</v>
      </c>
      <c r="I24" s="42">
        <v>2020</v>
      </c>
      <c r="J24" s="42">
        <v>2021</v>
      </c>
      <c r="K24" s="42">
        <v>2022</v>
      </c>
      <c r="L24" s="95"/>
      <c r="M24" s="42">
        <v>2013</v>
      </c>
      <c r="N24" s="42">
        <v>2014</v>
      </c>
      <c r="O24" s="42">
        <v>2015</v>
      </c>
      <c r="P24" s="42">
        <v>2016</v>
      </c>
      <c r="Q24" s="42">
        <v>2017</v>
      </c>
      <c r="R24" s="42">
        <v>2018</v>
      </c>
      <c r="S24" s="42">
        <v>2019</v>
      </c>
      <c r="T24" s="42">
        <v>2020</v>
      </c>
      <c r="U24" s="42">
        <v>2021</v>
      </c>
      <c r="V24" s="42">
        <v>2022</v>
      </c>
      <c r="W24" s="96"/>
      <c r="X24" s="42" t="s">
        <v>241</v>
      </c>
      <c r="Y24" s="42" t="s">
        <v>242</v>
      </c>
    </row>
    <row r="25" spans="1:25" s="21" customFormat="1" ht="24.9" customHeight="1" x14ac:dyDescent="0.3">
      <c r="A25" s="8" t="s">
        <v>11</v>
      </c>
      <c r="B25" s="80">
        <v>1180</v>
      </c>
      <c r="C25" s="80">
        <v>1225</v>
      </c>
      <c r="D25" s="80">
        <v>1178</v>
      </c>
      <c r="E25" s="80">
        <v>1163</v>
      </c>
      <c r="F25" s="80">
        <v>1097</v>
      </c>
      <c r="G25" s="80">
        <v>1267</v>
      </c>
      <c r="H25" s="80">
        <v>1321</v>
      </c>
      <c r="I25" s="80">
        <v>1245</v>
      </c>
      <c r="J25" s="80">
        <v>1297</v>
      </c>
      <c r="K25" s="80">
        <v>1361</v>
      </c>
      <c r="L25" s="30"/>
      <c r="M25" s="103">
        <f>B25/B$28</f>
        <v>0.63406770553465874</v>
      </c>
      <c r="N25" s="103">
        <f t="shared" ref="N25:V28" si="9">C25/C$28</f>
        <v>0.62119675456389456</v>
      </c>
      <c r="O25" s="103">
        <f t="shared" si="9"/>
        <v>0.62526539278131632</v>
      </c>
      <c r="P25" s="103">
        <f t="shared" si="9"/>
        <v>0.5948849104859335</v>
      </c>
      <c r="Q25" s="103">
        <f t="shared" si="9"/>
        <v>0.59137466307277631</v>
      </c>
      <c r="R25" s="103">
        <f t="shared" si="9"/>
        <v>0.61355932203389829</v>
      </c>
      <c r="S25" s="103">
        <f t="shared" si="9"/>
        <v>0.55691399662731866</v>
      </c>
      <c r="T25" s="103">
        <f t="shared" si="9"/>
        <v>0.54991166077738518</v>
      </c>
      <c r="U25" s="103">
        <f t="shared" si="9"/>
        <v>0.5874094202898551</v>
      </c>
      <c r="V25" s="103">
        <f t="shared" si="9"/>
        <v>0.58361921097770153</v>
      </c>
      <c r="W25" s="30"/>
      <c r="X25" s="9">
        <f t="shared" ref="X25:X28" si="10">K25/B25-1</f>
        <v>0.15338983050847466</v>
      </c>
      <c r="Y25" s="12">
        <f t="shared" ref="Y25:Y28" si="11">V25-M25</f>
        <v>-5.0448494556957213E-2</v>
      </c>
    </row>
    <row r="26" spans="1:25" s="21" customFormat="1" ht="24.9" customHeight="1" x14ac:dyDescent="0.3">
      <c r="A26" s="8" t="s">
        <v>12</v>
      </c>
      <c r="B26" s="80">
        <v>462</v>
      </c>
      <c r="C26" s="80">
        <v>525</v>
      </c>
      <c r="D26" s="80">
        <v>547</v>
      </c>
      <c r="E26" s="80">
        <v>530</v>
      </c>
      <c r="F26" s="80">
        <v>536</v>
      </c>
      <c r="G26" s="80">
        <v>599</v>
      </c>
      <c r="H26" s="80">
        <v>709</v>
      </c>
      <c r="I26" s="80">
        <v>698</v>
      </c>
      <c r="J26" s="80">
        <v>726</v>
      </c>
      <c r="K26" s="80">
        <v>731</v>
      </c>
      <c r="L26" s="30"/>
      <c r="M26" s="103">
        <f t="shared" ref="M26:M28" si="12">B26/B$28</f>
        <v>0.24825362708221385</v>
      </c>
      <c r="N26" s="103">
        <f t="shared" si="9"/>
        <v>0.26622718052738337</v>
      </c>
      <c r="O26" s="103">
        <f t="shared" si="9"/>
        <v>0.29033970276008492</v>
      </c>
      <c r="P26" s="103">
        <f t="shared" si="9"/>
        <v>0.2710997442455243</v>
      </c>
      <c r="Q26" s="103">
        <f t="shared" si="9"/>
        <v>0.28894878706199462</v>
      </c>
      <c r="R26" s="103">
        <f t="shared" si="9"/>
        <v>0.29007263922518162</v>
      </c>
      <c r="S26" s="103">
        <f t="shared" si="9"/>
        <v>0.29890387858347384</v>
      </c>
      <c r="T26" s="103">
        <f t="shared" si="9"/>
        <v>0.30830388692579508</v>
      </c>
      <c r="U26" s="103">
        <f t="shared" si="9"/>
        <v>0.32880434782608697</v>
      </c>
      <c r="V26" s="103">
        <f t="shared" si="9"/>
        <v>0.31346483704974271</v>
      </c>
      <c r="W26" s="30"/>
      <c r="X26" s="9">
        <f t="shared" si="10"/>
        <v>0.58225108225108224</v>
      </c>
      <c r="Y26" s="12">
        <f t="shared" si="11"/>
        <v>6.5211209967528855E-2</v>
      </c>
    </row>
    <row r="27" spans="1:25" s="21" customFormat="1" ht="24.9" customHeight="1" x14ac:dyDescent="0.3">
      <c r="A27" s="8" t="s">
        <v>13</v>
      </c>
      <c r="B27" s="80">
        <v>219</v>
      </c>
      <c r="C27" s="80">
        <v>222</v>
      </c>
      <c r="D27" s="80">
        <v>159</v>
      </c>
      <c r="E27" s="80">
        <v>262</v>
      </c>
      <c r="F27" s="80">
        <v>222</v>
      </c>
      <c r="G27" s="80">
        <v>199</v>
      </c>
      <c r="H27" s="80">
        <v>342</v>
      </c>
      <c r="I27" s="80">
        <v>321</v>
      </c>
      <c r="J27" s="80">
        <v>185</v>
      </c>
      <c r="K27" s="80">
        <f>168+72</f>
        <v>240</v>
      </c>
      <c r="L27" s="30"/>
      <c r="M27" s="103">
        <f t="shared" si="12"/>
        <v>0.11767866738312735</v>
      </c>
      <c r="N27" s="103">
        <f t="shared" si="9"/>
        <v>0.11257606490872211</v>
      </c>
      <c r="O27" s="103">
        <f t="shared" si="9"/>
        <v>8.4394904458598721E-2</v>
      </c>
      <c r="P27" s="103">
        <f t="shared" si="9"/>
        <v>0.1340153452685422</v>
      </c>
      <c r="Q27" s="103">
        <f t="shared" si="9"/>
        <v>0.1196765498652291</v>
      </c>
      <c r="R27" s="103">
        <f t="shared" si="9"/>
        <v>9.6368038740920092E-2</v>
      </c>
      <c r="S27" s="103">
        <f t="shared" si="9"/>
        <v>0.14418212478920742</v>
      </c>
      <c r="T27" s="103">
        <f t="shared" si="9"/>
        <v>0.1417844522968198</v>
      </c>
      <c r="U27" s="103">
        <f t="shared" si="9"/>
        <v>8.3786231884057968E-2</v>
      </c>
      <c r="V27" s="103">
        <f t="shared" si="9"/>
        <v>0.10291595197255575</v>
      </c>
      <c r="W27" s="30"/>
      <c r="X27" s="9">
        <f t="shared" si="10"/>
        <v>9.5890410958904049E-2</v>
      </c>
      <c r="Y27" s="12">
        <f t="shared" si="11"/>
        <v>-1.47627154105716E-2</v>
      </c>
    </row>
    <row r="28" spans="1:25" s="21" customFormat="1" ht="24.9" customHeight="1" x14ac:dyDescent="0.3">
      <c r="A28" s="52" t="s">
        <v>4</v>
      </c>
      <c r="B28" s="81">
        <v>1861</v>
      </c>
      <c r="C28" s="81">
        <v>1972</v>
      </c>
      <c r="D28" s="81">
        <v>1884</v>
      </c>
      <c r="E28" s="81">
        <v>1955</v>
      </c>
      <c r="F28" s="81">
        <v>1855</v>
      </c>
      <c r="G28" s="81">
        <v>2065</v>
      </c>
      <c r="H28" s="81">
        <v>2372</v>
      </c>
      <c r="I28" s="81">
        <v>2264</v>
      </c>
      <c r="J28" s="81">
        <v>2208</v>
      </c>
      <c r="K28" s="81">
        <v>2332</v>
      </c>
      <c r="L28" s="94"/>
      <c r="M28" s="107">
        <f t="shared" si="12"/>
        <v>1</v>
      </c>
      <c r="N28" s="107">
        <f t="shared" si="9"/>
        <v>1</v>
      </c>
      <c r="O28" s="107">
        <f t="shared" si="9"/>
        <v>1</v>
      </c>
      <c r="P28" s="107">
        <f t="shared" si="9"/>
        <v>1</v>
      </c>
      <c r="Q28" s="107">
        <f t="shared" si="9"/>
        <v>1</v>
      </c>
      <c r="R28" s="107">
        <f t="shared" si="9"/>
        <v>1</v>
      </c>
      <c r="S28" s="107">
        <f t="shared" si="9"/>
        <v>1</v>
      </c>
      <c r="T28" s="107">
        <f t="shared" si="9"/>
        <v>1</v>
      </c>
      <c r="U28" s="107">
        <f t="shared" si="9"/>
        <v>1</v>
      </c>
      <c r="V28" s="107">
        <f t="shared" si="9"/>
        <v>1</v>
      </c>
      <c r="W28" s="94"/>
      <c r="X28" s="10">
        <f t="shared" si="10"/>
        <v>0.25308973670069856</v>
      </c>
      <c r="Y28" s="14">
        <f t="shared" si="11"/>
        <v>0</v>
      </c>
    </row>
    <row r="29" spans="1:25" s="21" customFormat="1" ht="24.9" customHeight="1" x14ac:dyDescent="0.3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24"/>
      <c r="W29" s="30"/>
      <c r="X29" s="53"/>
      <c r="Y29" s="53"/>
    </row>
    <row r="30" spans="1:25" s="21" customFormat="1" ht="50.1" customHeight="1" x14ac:dyDescent="0.3">
      <c r="A30" s="36" t="s">
        <v>14</v>
      </c>
      <c r="B30" s="42">
        <v>2013</v>
      </c>
      <c r="C30" s="42">
        <v>2014</v>
      </c>
      <c r="D30" s="42">
        <v>2015</v>
      </c>
      <c r="E30" s="42">
        <v>2016</v>
      </c>
      <c r="F30" s="42">
        <v>2017</v>
      </c>
      <c r="G30" s="42">
        <v>2018</v>
      </c>
      <c r="H30" s="42">
        <v>2019</v>
      </c>
      <c r="I30" s="42">
        <v>2020</v>
      </c>
      <c r="J30" s="42">
        <v>2021</v>
      </c>
      <c r="K30" s="42">
        <v>2022</v>
      </c>
      <c r="L30" s="95"/>
      <c r="M30" s="42">
        <v>2013</v>
      </c>
      <c r="N30" s="42">
        <v>2014</v>
      </c>
      <c r="O30" s="42">
        <v>2015</v>
      </c>
      <c r="P30" s="42">
        <v>2016</v>
      </c>
      <c r="Q30" s="42">
        <v>2017</v>
      </c>
      <c r="R30" s="42">
        <v>2018</v>
      </c>
      <c r="S30" s="42">
        <v>2019</v>
      </c>
      <c r="T30" s="42">
        <v>2020</v>
      </c>
      <c r="U30" s="42">
        <v>2021</v>
      </c>
      <c r="V30" s="42">
        <v>2022</v>
      </c>
      <c r="W30" s="96"/>
      <c r="X30" s="42" t="s">
        <v>241</v>
      </c>
      <c r="Y30" s="42" t="s">
        <v>242</v>
      </c>
    </row>
    <row r="31" spans="1:25" s="21" customFormat="1" ht="24.9" customHeight="1" x14ac:dyDescent="0.3">
      <c r="A31" s="8" t="s">
        <v>15</v>
      </c>
      <c r="B31" s="80">
        <v>71</v>
      </c>
      <c r="C31" s="80">
        <v>65</v>
      </c>
      <c r="D31" s="80">
        <v>51</v>
      </c>
      <c r="E31" s="80">
        <v>70</v>
      </c>
      <c r="F31" s="80">
        <v>56</v>
      </c>
      <c r="G31" s="80">
        <v>52</v>
      </c>
      <c r="H31" s="80">
        <v>75</v>
      </c>
      <c r="I31" s="80">
        <v>46</v>
      </c>
      <c r="J31" s="80">
        <v>48</v>
      </c>
      <c r="K31" s="80">
        <v>98</v>
      </c>
      <c r="L31" s="30"/>
      <c r="M31" s="104">
        <f>B31/B$49</f>
        <v>3.8151531434712518E-2</v>
      </c>
      <c r="N31" s="104">
        <f t="shared" ref="N31:V46" si="13">C31/C$49</f>
        <v>3.256513026052104E-2</v>
      </c>
      <c r="O31" s="104">
        <f t="shared" si="13"/>
        <v>2.6507276507276509E-2</v>
      </c>
      <c r="P31" s="104">
        <f t="shared" si="13"/>
        <v>3.5070140280561123E-2</v>
      </c>
      <c r="Q31" s="104">
        <f t="shared" si="13"/>
        <v>3.0188679245283019E-2</v>
      </c>
      <c r="R31" s="104">
        <f t="shared" si="13"/>
        <v>2.5181598062953996E-2</v>
      </c>
      <c r="S31" s="104">
        <f t="shared" si="13"/>
        <v>3.1618887015177066E-2</v>
      </c>
      <c r="T31" s="104">
        <f t="shared" si="13"/>
        <v>2.0318021201413426E-2</v>
      </c>
      <c r="U31" s="104">
        <f t="shared" si="13"/>
        <v>2.1739130434782608E-2</v>
      </c>
      <c r="V31" s="104">
        <f t="shared" si="13"/>
        <v>4.2024013722126927E-2</v>
      </c>
      <c r="W31" s="30"/>
      <c r="X31" s="9">
        <f t="shared" ref="X31:X49" si="14">K31/B31-1</f>
        <v>0.38028169014084501</v>
      </c>
      <c r="Y31" s="12">
        <f t="shared" ref="Y31:Y49" si="15">V31-M31</f>
        <v>3.8724822874144083E-3</v>
      </c>
    </row>
    <row r="32" spans="1:25" s="21" customFormat="1" ht="24.9" customHeight="1" x14ac:dyDescent="0.3">
      <c r="A32" s="87" t="s">
        <v>16</v>
      </c>
      <c r="B32" s="86">
        <v>241</v>
      </c>
      <c r="C32" s="86">
        <v>190</v>
      </c>
      <c r="D32" s="86">
        <v>207</v>
      </c>
      <c r="E32" s="80">
        <v>232</v>
      </c>
      <c r="F32" s="80">
        <v>220</v>
      </c>
      <c r="G32" s="80">
        <v>227</v>
      </c>
      <c r="H32" s="80">
        <v>206</v>
      </c>
      <c r="I32" s="80">
        <v>201</v>
      </c>
      <c r="J32" s="80">
        <v>237</v>
      </c>
      <c r="K32" s="80">
        <v>258</v>
      </c>
      <c r="L32" s="30"/>
      <c r="M32" s="104">
        <f t="shared" ref="M32:M49" si="16">B32/B$49</f>
        <v>0.12950026867275657</v>
      </c>
      <c r="N32" s="104">
        <f t="shared" si="13"/>
        <v>9.5190380761523044E-2</v>
      </c>
      <c r="O32" s="104">
        <f t="shared" si="13"/>
        <v>0.10758835758835759</v>
      </c>
      <c r="P32" s="104">
        <f t="shared" si="13"/>
        <v>0.11623246492985972</v>
      </c>
      <c r="Q32" s="104">
        <f t="shared" si="13"/>
        <v>0.11859838274932614</v>
      </c>
      <c r="R32" s="104">
        <f t="shared" si="13"/>
        <v>0.10992736077481841</v>
      </c>
      <c r="S32" s="104">
        <f t="shared" si="13"/>
        <v>8.6846543001686344E-2</v>
      </c>
      <c r="T32" s="104">
        <f t="shared" si="13"/>
        <v>8.8780918727915201E-2</v>
      </c>
      <c r="U32" s="104">
        <f t="shared" si="13"/>
        <v>0.10733695652173914</v>
      </c>
      <c r="V32" s="104">
        <f t="shared" si="13"/>
        <v>0.11063464837049743</v>
      </c>
      <c r="W32" s="30"/>
      <c r="X32" s="9">
        <f t="shared" si="14"/>
        <v>7.0539419087136901E-2</v>
      </c>
      <c r="Y32" s="12">
        <f t="shared" si="15"/>
        <v>-1.8865620302259148E-2</v>
      </c>
    </row>
    <row r="33" spans="1:25" s="21" customFormat="1" ht="24.9" customHeight="1" x14ac:dyDescent="0.3">
      <c r="A33" s="8" t="s">
        <v>17</v>
      </c>
      <c r="B33" s="80">
        <v>1</v>
      </c>
      <c r="C33" s="80">
        <v>3</v>
      </c>
      <c r="D33" s="80">
        <v>0</v>
      </c>
      <c r="E33" s="80">
        <v>1</v>
      </c>
      <c r="F33" s="80">
        <v>3</v>
      </c>
      <c r="G33" s="80">
        <v>1</v>
      </c>
      <c r="H33" s="80">
        <v>0</v>
      </c>
      <c r="I33" s="80">
        <v>1</v>
      </c>
      <c r="J33" s="80">
        <v>1</v>
      </c>
      <c r="K33" s="80">
        <v>1</v>
      </c>
      <c r="L33" s="30"/>
      <c r="M33" s="104">
        <f t="shared" si="16"/>
        <v>5.3734551316496511E-4</v>
      </c>
      <c r="N33" s="104">
        <f t="shared" si="13"/>
        <v>1.5030060120240481E-3</v>
      </c>
      <c r="O33" s="104">
        <f t="shared" si="13"/>
        <v>0</v>
      </c>
      <c r="P33" s="104">
        <f t="shared" si="13"/>
        <v>5.0100200400801599E-4</v>
      </c>
      <c r="Q33" s="104">
        <f t="shared" si="13"/>
        <v>1.6172506738544475E-3</v>
      </c>
      <c r="R33" s="104">
        <f t="shared" si="13"/>
        <v>4.8426150121065375E-4</v>
      </c>
      <c r="S33" s="104">
        <f t="shared" si="13"/>
        <v>0</v>
      </c>
      <c r="T33" s="104">
        <f t="shared" si="13"/>
        <v>4.4169611307420494E-4</v>
      </c>
      <c r="U33" s="104">
        <f t="shared" si="13"/>
        <v>4.5289855072463769E-4</v>
      </c>
      <c r="V33" s="104">
        <f t="shared" si="13"/>
        <v>4.288164665523156E-4</v>
      </c>
      <c r="W33" s="30"/>
      <c r="X33" s="9">
        <f t="shared" si="14"/>
        <v>0</v>
      </c>
      <c r="Y33" s="12">
        <f t="shared" si="15"/>
        <v>-1.0852904661264951E-4</v>
      </c>
    </row>
    <row r="34" spans="1:25" s="21" customFormat="1" ht="24.9" customHeight="1" x14ac:dyDescent="0.3">
      <c r="A34" s="8" t="s">
        <v>18</v>
      </c>
      <c r="B34" s="80">
        <v>61</v>
      </c>
      <c r="C34" s="80">
        <v>59</v>
      </c>
      <c r="D34" s="80">
        <v>45</v>
      </c>
      <c r="E34" s="80">
        <v>48</v>
      </c>
      <c r="F34" s="80">
        <v>53</v>
      </c>
      <c r="G34" s="80">
        <v>38</v>
      </c>
      <c r="H34" s="80">
        <v>46</v>
      </c>
      <c r="I34" s="80">
        <v>77</v>
      </c>
      <c r="J34" s="80">
        <v>54</v>
      </c>
      <c r="K34" s="80">
        <v>94</v>
      </c>
      <c r="L34" s="30"/>
      <c r="M34" s="104">
        <f t="shared" si="16"/>
        <v>3.277807630306287E-2</v>
      </c>
      <c r="N34" s="104">
        <f t="shared" si="13"/>
        <v>2.9559118236472944E-2</v>
      </c>
      <c r="O34" s="104">
        <f t="shared" si="13"/>
        <v>2.338877338877339E-2</v>
      </c>
      <c r="P34" s="104">
        <f t="shared" si="13"/>
        <v>2.4048096192384769E-2</v>
      </c>
      <c r="Q34" s="104">
        <f t="shared" si="13"/>
        <v>2.8571428571428571E-2</v>
      </c>
      <c r="R34" s="104">
        <f t="shared" si="13"/>
        <v>1.8401937046004842E-2</v>
      </c>
      <c r="S34" s="104">
        <f t="shared" si="13"/>
        <v>1.93929173693086E-2</v>
      </c>
      <c r="T34" s="104">
        <f t="shared" si="13"/>
        <v>3.401060070671378E-2</v>
      </c>
      <c r="U34" s="104">
        <f t="shared" si="13"/>
        <v>2.4456521739130436E-2</v>
      </c>
      <c r="V34" s="104">
        <f t="shared" si="13"/>
        <v>4.0308747855917669E-2</v>
      </c>
      <c r="W34" s="30"/>
      <c r="X34" s="9">
        <f t="shared" si="14"/>
        <v>0.54098360655737698</v>
      </c>
      <c r="Y34" s="12">
        <f t="shared" si="15"/>
        <v>7.5306715528547993E-3</v>
      </c>
    </row>
    <row r="35" spans="1:25" s="21" customFormat="1" ht="24.9" customHeight="1" x14ac:dyDescent="0.3">
      <c r="A35" s="8" t="s">
        <v>19</v>
      </c>
      <c r="B35" s="80">
        <v>6</v>
      </c>
      <c r="C35" s="80">
        <v>7</v>
      </c>
      <c r="D35" s="80">
        <v>5</v>
      </c>
      <c r="E35" s="80">
        <v>8</v>
      </c>
      <c r="F35" s="80">
        <v>4</v>
      </c>
      <c r="G35" s="80">
        <v>7</v>
      </c>
      <c r="H35" s="80">
        <v>5</v>
      </c>
      <c r="I35" s="80">
        <v>5</v>
      </c>
      <c r="J35" s="80">
        <v>5</v>
      </c>
      <c r="K35" s="80">
        <v>2</v>
      </c>
      <c r="L35" s="30"/>
      <c r="M35" s="104">
        <f t="shared" si="16"/>
        <v>3.2240730789897904E-3</v>
      </c>
      <c r="N35" s="104">
        <f t="shared" si="13"/>
        <v>3.5070140280561123E-3</v>
      </c>
      <c r="O35" s="104">
        <f t="shared" si="13"/>
        <v>2.5987525987525989E-3</v>
      </c>
      <c r="P35" s="104">
        <f t="shared" si="13"/>
        <v>4.0080160320641279E-3</v>
      </c>
      <c r="Q35" s="104">
        <f t="shared" si="13"/>
        <v>2.1563342318059301E-3</v>
      </c>
      <c r="R35" s="104">
        <f t="shared" si="13"/>
        <v>3.3898305084745762E-3</v>
      </c>
      <c r="S35" s="104">
        <f t="shared" si="13"/>
        <v>2.1079258010118043E-3</v>
      </c>
      <c r="T35" s="104">
        <f t="shared" si="13"/>
        <v>2.2084805653710248E-3</v>
      </c>
      <c r="U35" s="104">
        <f t="shared" si="13"/>
        <v>2.2644927536231885E-3</v>
      </c>
      <c r="V35" s="104">
        <f t="shared" si="13"/>
        <v>8.576329331046312E-4</v>
      </c>
      <c r="W35" s="30"/>
      <c r="X35" s="9">
        <f t="shared" si="14"/>
        <v>-0.66666666666666674</v>
      </c>
      <c r="Y35" s="12">
        <f t="shared" si="15"/>
        <v>-2.366440145885159E-3</v>
      </c>
    </row>
    <row r="36" spans="1:25" s="21" customFormat="1" ht="24.9" customHeight="1" x14ac:dyDescent="0.3">
      <c r="A36" s="8" t="s">
        <v>165</v>
      </c>
      <c r="B36" s="80">
        <v>99</v>
      </c>
      <c r="C36" s="80">
        <v>124</v>
      </c>
      <c r="D36" s="80">
        <v>140</v>
      </c>
      <c r="E36" s="80">
        <v>126</v>
      </c>
      <c r="F36" s="80">
        <v>143</v>
      </c>
      <c r="G36" s="80">
        <v>117</v>
      </c>
      <c r="H36" s="80">
        <v>137</v>
      </c>
      <c r="I36" s="80">
        <v>141</v>
      </c>
      <c r="J36" s="80">
        <v>136</v>
      </c>
      <c r="K36" s="80">
        <v>122</v>
      </c>
      <c r="L36" s="30"/>
      <c r="M36" s="104">
        <f t="shared" si="16"/>
        <v>5.3197205803331545E-2</v>
      </c>
      <c r="N36" s="104">
        <f t="shared" si="13"/>
        <v>6.2124248496993988E-2</v>
      </c>
      <c r="O36" s="104">
        <f t="shared" si="13"/>
        <v>7.2765072765072769E-2</v>
      </c>
      <c r="P36" s="104">
        <f t="shared" si="13"/>
        <v>6.3126252505010014E-2</v>
      </c>
      <c r="Q36" s="104">
        <f t="shared" si="13"/>
        <v>7.7088948787061989E-2</v>
      </c>
      <c r="R36" s="104">
        <f t="shared" si="13"/>
        <v>5.6658595641646492E-2</v>
      </c>
      <c r="S36" s="104">
        <f t="shared" si="13"/>
        <v>5.775716694772344E-2</v>
      </c>
      <c r="T36" s="104">
        <f t="shared" si="13"/>
        <v>6.2279151943462896E-2</v>
      </c>
      <c r="U36" s="104">
        <f t="shared" si="13"/>
        <v>6.1594202898550728E-2</v>
      </c>
      <c r="V36" s="104">
        <f t="shared" si="13"/>
        <v>5.2315608919382507E-2</v>
      </c>
      <c r="W36" s="30"/>
      <c r="X36" s="9">
        <f t="shared" si="14"/>
        <v>0.23232323232323226</v>
      </c>
      <c r="Y36" s="12">
        <f t="shared" si="15"/>
        <v>-8.8159688394903735E-4</v>
      </c>
    </row>
    <row r="37" spans="1:25" s="21" customFormat="1" ht="24.9" customHeight="1" x14ac:dyDescent="0.3">
      <c r="A37" s="8" t="s">
        <v>166</v>
      </c>
      <c r="B37" s="80">
        <v>10</v>
      </c>
      <c r="C37" s="80">
        <v>11</v>
      </c>
      <c r="D37" s="80">
        <v>8</v>
      </c>
      <c r="E37" s="80">
        <v>11</v>
      </c>
      <c r="F37" s="80">
        <v>2</v>
      </c>
      <c r="G37" s="80">
        <v>7</v>
      </c>
      <c r="H37" s="80">
        <v>7</v>
      </c>
      <c r="I37" s="80">
        <v>3</v>
      </c>
      <c r="J37" s="80">
        <v>9</v>
      </c>
      <c r="K37" s="80">
        <v>10</v>
      </c>
      <c r="L37" s="30"/>
      <c r="M37" s="104">
        <f t="shared" si="16"/>
        <v>5.3734551316496505E-3</v>
      </c>
      <c r="N37" s="104">
        <f t="shared" si="13"/>
        <v>5.5110220440881767E-3</v>
      </c>
      <c r="O37" s="104">
        <f t="shared" si="13"/>
        <v>4.1580041580041582E-3</v>
      </c>
      <c r="P37" s="104">
        <f t="shared" si="13"/>
        <v>5.5110220440881767E-3</v>
      </c>
      <c r="Q37" s="104">
        <f t="shared" si="13"/>
        <v>1.0781671159029651E-3</v>
      </c>
      <c r="R37" s="104">
        <f t="shared" si="13"/>
        <v>3.3898305084745762E-3</v>
      </c>
      <c r="S37" s="104">
        <f t="shared" si="13"/>
        <v>2.951096121416526E-3</v>
      </c>
      <c r="T37" s="104">
        <f t="shared" si="13"/>
        <v>1.3250883392226149E-3</v>
      </c>
      <c r="U37" s="104">
        <f t="shared" si="13"/>
        <v>4.076086956521739E-3</v>
      </c>
      <c r="V37" s="104">
        <f t="shared" si="13"/>
        <v>4.2881646655231562E-3</v>
      </c>
      <c r="W37" s="30"/>
      <c r="X37" s="9">
        <f t="shared" si="14"/>
        <v>0</v>
      </c>
      <c r="Y37" s="12">
        <f t="shared" si="15"/>
        <v>-1.0852904661264942E-3</v>
      </c>
    </row>
    <row r="38" spans="1:25" s="21" customFormat="1" ht="24.9" customHeight="1" x14ac:dyDescent="0.3">
      <c r="A38" s="8" t="s">
        <v>20</v>
      </c>
      <c r="B38" s="80">
        <v>94</v>
      </c>
      <c r="C38" s="80">
        <v>103</v>
      </c>
      <c r="D38" s="80">
        <v>116</v>
      </c>
      <c r="E38" s="80">
        <v>137</v>
      </c>
      <c r="F38" s="80">
        <v>151</v>
      </c>
      <c r="G38" s="80">
        <v>162</v>
      </c>
      <c r="H38" s="80">
        <v>221</v>
      </c>
      <c r="I38" s="80">
        <v>202</v>
      </c>
      <c r="J38" s="80">
        <v>186</v>
      </c>
      <c r="K38" s="80">
        <v>195</v>
      </c>
      <c r="L38" s="30"/>
      <c r="M38" s="104">
        <f t="shared" si="16"/>
        <v>5.051047823750672E-2</v>
      </c>
      <c r="N38" s="104">
        <f t="shared" si="13"/>
        <v>5.1603206412825654E-2</v>
      </c>
      <c r="O38" s="104">
        <f t="shared" si="13"/>
        <v>6.0291060291060294E-2</v>
      </c>
      <c r="P38" s="104">
        <f t="shared" si="13"/>
        <v>6.8637274549098196E-2</v>
      </c>
      <c r="Q38" s="104">
        <f t="shared" si="13"/>
        <v>8.1401617250673852E-2</v>
      </c>
      <c r="R38" s="104">
        <f t="shared" si="13"/>
        <v>7.8450363196125902E-2</v>
      </c>
      <c r="S38" s="104">
        <f t="shared" si="13"/>
        <v>9.3170320404721757E-2</v>
      </c>
      <c r="T38" s="104">
        <f t="shared" si="13"/>
        <v>8.9222614840989395E-2</v>
      </c>
      <c r="U38" s="104">
        <f t="shared" si="13"/>
        <v>8.4239130434782608E-2</v>
      </c>
      <c r="V38" s="104">
        <f t="shared" si="13"/>
        <v>8.3619210977701544E-2</v>
      </c>
      <c r="W38" s="30"/>
      <c r="X38" s="9">
        <f t="shared" si="14"/>
        <v>1.0744680851063828</v>
      </c>
      <c r="Y38" s="12">
        <f t="shared" si="15"/>
        <v>3.3108732740194824E-2</v>
      </c>
    </row>
    <row r="39" spans="1:25" s="21" customFormat="1" ht="24.9" customHeight="1" x14ac:dyDescent="0.3">
      <c r="A39" s="8" t="s">
        <v>21</v>
      </c>
      <c r="B39" s="80">
        <v>314</v>
      </c>
      <c r="C39" s="80">
        <v>348</v>
      </c>
      <c r="D39" s="80">
        <v>310</v>
      </c>
      <c r="E39" s="80">
        <v>324</v>
      </c>
      <c r="F39" s="80">
        <v>309</v>
      </c>
      <c r="G39" s="80">
        <v>351</v>
      </c>
      <c r="H39" s="80">
        <v>405</v>
      </c>
      <c r="I39" s="80">
        <v>383</v>
      </c>
      <c r="J39" s="80">
        <v>409</v>
      </c>
      <c r="K39" s="80">
        <v>388</v>
      </c>
      <c r="L39" s="30"/>
      <c r="M39" s="104">
        <f t="shared" si="16"/>
        <v>0.16872649113379903</v>
      </c>
      <c r="N39" s="104">
        <f t="shared" si="13"/>
        <v>0.17434869739478959</v>
      </c>
      <c r="O39" s="104">
        <f t="shared" si="13"/>
        <v>0.16112266112266113</v>
      </c>
      <c r="P39" s="104">
        <f t="shared" si="13"/>
        <v>0.16232464929859719</v>
      </c>
      <c r="Q39" s="104">
        <f t="shared" si="13"/>
        <v>0.16657681940700808</v>
      </c>
      <c r="R39" s="104">
        <f t="shared" si="13"/>
        <v>0.16997578692493948</v>
      </c>
      <c r="S39" s="104">
        <f t="shared" si="13"/>
        <v>0.17074198988195616</v>
      </c>
      <c r="T39" s="104">
        <f t="shared" si="13"/>
        <v>0.1691696113074205</v>
      </c>
      <c r="U39" s="104">
        <f t="shared" si="13"/>
        <v>0.1852355072463768</v>
      </c>
      <c r="V39" s="104">
        <f t="shared" si="13"/>
        <v>0.16638078902229847</v>
      </c>
      <c r="W39" s="30"/>
      <c r="X39" s="9">
        <f t="shared" si="14"/>
        <v>0.23566878980891715</v>
      </c>
      <c r="Y39" s="12">
        <f t="shared" si="15"/>
        <v>-2.3457021115005638E-3</v>
      </c>
    </row>
    <row r="40" spans="1:25" s="21" customFormat="1" ht="24.9" customHeight="1" x14ac:dyDescent="0.3">
      <c r="A40" s="8" t="s">
        <v>167</v>
      </c>
      <c r="B40" s="80">
        <v>68</v>
      </c>
      <c r="C40" s="80">
        <v>70</v>
      </c>
      <c r="D40" s="80">
        <v>87</v>
      </c>
      <c r="E40" s="80">
        <v>84</v>
      </c>
      <c r="F40" s="80">
        <v>72</v>
      </c>
      <c r="G40" s="80">
        <v>86</v>
      </c>
      <c r="H40" s="80">
        <v>105</v>
      </c>
      <c r="I40" s="80">
        <v>98</v>
      </c>
      <c r="J40" s="80">
        <v>95</v>
      </c>
      <c r="K40" s="80">
        <v>90</v>
      </c>
      <c r="L40" s="30"/>
      <c r="M40" s="104">
        <f t="shared" si="16"/>
        <v>3.6539494895217628E-2</v>
      </c>
      <c r="N40" s="104">
        <f t="shared" si="13"/>
        <v>3.5070140280561123E-2</v>
      </c>
      <c r="O40" s="104">
        <f t="shared" si="13"/>
        <v>4.5218295218295221E-2</v>
      </c>
      <c r="P40" s="104">
        <f t="shared" si="13"/>
        <v>4.2084168336673347E-2</v>
      </c>
      <c r="Q40" s="104">
        <f t="shared" si="13"/>
        <v>3.8814016172506738E-2</v>
      </c>
      <c r="R40" s="104">
        <f t="shared" si="13"/>
        <v>4.1646489104116224E-2</v>
      </c>
      <c r="S40" s="104">
        <f t="shared" si="13"/>
        <v>4.4266441821247893E-2</v>
      </c>
      <c r="T40" s="104">
        <f t="shared" si="13"/>
        <v>4.3286219081272087E-2</v>
      </c>
      <c r="U40" s="104">
        <f t="shared" si="13"/>
        <v>4.3025362318840576E-2</v>
      </c>
      <c r="V40" s="104">
        <f t="shared" si="13"/>
        <v>3.8593481989708404E-2</v>
      </c>
      <c r="W40" s="30"/>
      <c r="X40" s="9">
        <f t="shared" si="14"/>
        <v>0.32352941176470584</v>
      </c>
      <c r="Y40" s="12">
        <f t="shared" si="15"/>
        <v>2.0539870944907765E-3</v>
      </c>
    </row>
    <row r="41" spans="1:25" s="21" customFormat="1" ht="24.9" customHeight="1" x14ac:dyDescent="0.3">
      <c r="A41" s="8" t="s">
        <v>170</v>
      </c>
      <c r="B41" s="80">
        <v>225</v>
      </c>
      <c r="C41" s="80">
        <v>238</v>
      </c>
      <c r="D41" s="80">
        <v>250</v>
      </c>
      <c r="E41" s="80">
        <v>249</v>
      </c>
      <c r="F41" s="80">
        <v>208</v>
      </c>
      <c r="G41" s="80">
        <v>277</v>
      </c>
      <c r="H41" s="80">
        <v>345</v>
      </c>
      <c r="I41" s="80">
        <v>291</v>
      </c>
      <c r="J41" s="80">
        <v>277</v>
      </c>
      <c r="K41" s="80">
        <v>272</v>
      </c>
      <c r="L41" s="30"/>
      <c r="M41" s="104">
        <f t="shared" si="16"/>
        <v>0.12090274046211714</v>
      </c>
      <c r="N41" s="104">
        <f t="shared" si="13"/>
        <v>0.11923847695390781</v>
      </c>
      <c r="O41" s="104">
        <f t="shared" si="13"/>
        <v>0.12993762993762994</v>
      </c>
      <c r="P41" s="104">
        <f t="shared" si="13"/>
        <v>0.12474949899799599</v>
      </c>
      <c r="Q41" s="104">
        <f t="shared" si="13"/>
        <v>0.11212938005390835</v>
      </c>
      <c r="R41" s="104">
        <f t="shared" si="13"/>
        <v>0.1341404358353511</v>
      </c>
      <c r="S41" s="104">
        <f t="shared" si="13"/>
        <v>0.1454468802698145</v>
      </c>
      <c r="T41" s="104">
        <f t="shared" si="13"/>
        <v>0.12853356890459364</v>
      </c>
      <c r="U41" s="104">
        <f t="shared" si="13"/>
        <v>0.12545289855072464</v>
      </c>
      <c r="V41" s="104">
        <f t="shared" si="13"/>
        <v>0.11663807890222985</v>
      </c>
      <c r="W41" s="30"/>
      <c r="X41" s="9">
        <f t="shared" si="14"/>
        <v>0.2088888888888889</v>
      </c>
      <c r="Y41" s="12">
        <f t="shared" si="15"/>
        <v>-4.2646615598872922E-3</v>
      </c>
    </row>
    <row r="42" spans="1:25" s="21" customFormat="1" ht="24.9" customHeight="1" x14ac:dyDescent="0.3">
      <c r="A42" s="8" t="s">
        <v>169</v>
      </c>
      <c r="B42" s="80">
        <v>192</v>
      </c>
      <c r="C42" s="80">
        <v>207</v>
      </c>
      <c r="D42" s="80">
        <v>185</v>
      </c>
      <c r="E42" s="80">
        <v>252</v>
      </c>
      <c r="F42" s="80">
        <v>180</v>
      </c>
      <c r="G42" s="80">
        <v>241</v>
      </c>
      <c r="H42" s="80">
        <v>244</v>
      </c>
      <c r="I42" s="80">
        <v>266</v>
      </c>
      <c r="J42" s="80">
        <v>199</v>
      </c>
      <c r="K42" s="80">
        <v>178</v>
      </c>
      <c r="L42" s="30"/>
      <c r="M42" s="104">
        <f t="shared" si="16"/>
        <v>0.10317033852767329</v>
      </c>
      <c r="N42" s="104">
        <f t="shared" si="13"/>
        <v>0.10370741482965933</v>
      </c>
      <c r="O42" s="104">
        <f t="shared" si="13"/>
        <v>9.6153846153846159E-2</v>
      </c>
      <c r="P42" s="104">
        <f t="shared" si="13"/>
        <v>0.12625250501002003</v>
      </c>
      <c r="Q42" s="104">
        <f t="shared" si="13"/>
        <v>9.7035040431266845E-2</v>
      </c>
      <c r="R42" s="104">
        <f t="shared" si="13"/>
        <v>0.11670702179176755</v>
      </c>
      <c r="S42" s="104">
        <f t="shared" si="13"/>
        <v>0.10286677908937605</v>
      </c>
      <c r="T42" s="104">
        <f t="shared" si="13"/>
        <v>0.11749116607773852</v>
      </c>
      <c r="U42" s="104">
        <f t="shared" si="13"/>
        <v>9.0126811594202896E-2</v>
      </c>
      <c r="V42" s="104">
        <f t="shared" si="13"/>
        <v>7.6329331046312177E-2</v>
      </c>
      <c r="W42" s="30"/>
      <c r="X42" s="9">
        <f t="shared" si="14"/>
        <v>-7.291666666666663E-2</v>
      </c>
      <c r="Y42" s="12">
        <f t="shared" si="15"/>
        <v>-2.6841007481361118E-2</v>
      </c>
    </row>
    <row r="43" spans="1:25" s="21" customFormat="1" ht="24.9" customHeight="1" x14ac:dyDescent="0.3">
      <c r="A43" s="8" t="s">
        <v>168</v>
      </c>
      <c r="B43" s="80">
        <v>3</v>
      </c>
      <c r="C43" s="80">
        <v>8</v>
      </c>
      <c r="D43" s="80">
        <v>12</v>
      </c>
      <c r="E43" s="80">
        <v>5</v>
      </c>
      <c r="F43" s="80">
        <v>10</v>
      </c>
      <c r="G43" s="80">
        <v>6</v>
      </c>
      <c r="H43" s="80">
        <v>14</v>
      </c>
      <c r="I43" s="80">
        <v>5</v>
      </c>
      <c r="J43" s="80">
        <v>13</v>
      </c>
      <c r="K43" s="80">
        <v>17</v>
      </c>
      <c r="L43" s="30"/>
      <c r="M43" s="104">
        <f t="shared" si="16"/>
        <v>1.6120365394948952E-3</v>
      </c>
      <c r="N43" s="104">
        <f t="shared" si="13"/>
        <v>4.0080160320641279E-3</v>
      </c>
      <c r="O43" s="104">
        <f t="shared" si="13"/>
        <v>6.2370062370062374E-3</v>
      </c>
      <c r="P43" s="104">
        <f t="shared" si="13"/>
        <v>2.5050100200400801E-3</v>
      </c>
      <c r="Q43" s="104">
        <f t="shared" si="13"/>
        <v>5.3908355795148251E-3</v>
      </c>
      <c r="R43" s="104">
        <f t="shared" si="13"/>
        <v>2.9055690072639223E-3</v>
      </c>
      <c r="S43" s="104">
        <f t="shared" si="13"/>
        <v>5.902192242833052E-3</v>
      </c>
      <c r="T43" s="104">
        <f t="shared" si="13"/>
        <v>2.2084805653710248E-3</v>
      </c>
      <c r="U43" s="104">
        <f t="shared" si="13"/>
        <v>5.88768115942029E-3</v>
      </c>
      <c r="V43" s="104">
        <f t="shared" si="13"/>
        <v>7.2898799313893658E-3</v>
      </c>
      <c r="W43" s="30"/>
      <c r="X43" s="9">
        <f t="shared" si="14"/>
        <v>4.666666666666667</v>
      </c>
      <c r="Y43" s="12">
        <f t="shared" si="15"/>
        <v>5.6778433918944701E-3</v>
      </c>
    </row>
    <row r="44" spans="1:25" s="21" customFormat="1" ht="24.9" customHeight="1" x14ac:dyDescent="0.3">
      <c r="A44" s="8" t="s">
        <v>22</v>
      </c>
      <c r="B44" s="80">
        <v>308</v>
      </c>
      <c r="C44" s="80">
        <v>350</v>
      </c>
      <c r="D44" s="80">
        <v>321</v>
      </c>
      <c r="E44" s="80">
        <v>298</v>
      </c>
      <c r="F44" s="80">
        <v>295</v>
      </c>
      <c r="G44" s="80">
        <v>313</v>
      </c>
      <c r="H44" s="80">
        <v>348</v>
      </c>
      <c r="I44" s="80">
        <v>360</v>
      </c>
      <c r="J44" s="80">
        <v>398</v>
      </c>
      <c r="K44" s="80">
        <v>383</v>
      </c>
      <c r="L44" s="30"/>
      <c r="M44" s="104">
        <f t="shared" si="16"/>
        <v>0.16550241805480925</v>
      </c>
      <c r="N44" s="104">
        <f t="shared" si="13"/>
        <v>0.17535070140280562</v>
      </c>
      <c r="O44" s="104">
        <f t="shared" si="13"/>
        <v>0.16683991683991684</v>
      </c>
      <c r="P44" s="104">
        <f t="shared" si="13"/>
        <v>0.14929859719438879</v>
      </c>
      <c r="Q44" s="104">
        <f t="shared" si="13"/>
        <v>0.15902964959568733</v>
      </c>
      <c r="R44" s="104">
        <f t="shared" si="13"/>
        <v>0.15157384987893463</v>
      </c>
      <c r="S44" s="104">
        <f t="shared" si="13"/>
        <v>0.14671163575042159</v>
      </c>
      <c r="T44" s="104">
        <f t="shared" si="13"/>
        <v>0.15901060070671377</v>
      </c>
      <c r="U44" s="104">
        <f t="shared" si="13"/>
        <v>0.18025362318840579</v>
      </c>
      <c r="V44" s="104">
        <f t="shared" si="13"/>
        <v>0.16423670668953688</v>
      </c>
      <c r="W44" s="30"/>
      <c r="X44" s="9">
        <f t="shared" si="14"/>
        <v>0.24350649350649345</v>
      </c>
      <c r="Y44" s="12">
        <f t="shared" si="15"/>
        <v>-1.2657113652723706E-3</v>
      </c>
    </row>
    <row r="45" spans="1:25" s="21" customFormat="1" ht="24.9" customHeight="1" x14ac:dyDescent="0.3">
      <c r="A45" s="8" t="s">
        <v>23</v>
      </c>
      <c r="B45" s="80">
        <v>52</v>
      </c>
      <c r="C45" s="80">
        <v>57</v>
      </c>
      <c r="D45" s="80">
        <v>62</v>
      </c>
      <c r="E45" s="80">
        <v>64</v>
      </c>
      <c r="F45" s="80">
        <v>72</v>
      </c>
      <c r="G45" s="80">
        <v>65</v>
      </c>
      <c r="H45" s="80">
        <v>90</v>
      </c>
      <c r="I45" s="80">
        <v>87</v>
      </c>
      <c r="J45" s="80">
        <v>50</v>
      </c>
      <c r="K45" s="80">
        <v>82</v>
      </c>
      <c r="L45" s="30"/>
      <c r="M45" s="104">
        <f t="shared" si="16"/>
        <v>2.7941966684578184E-2</v>
      </c>
      <c r="N45" s="104">
        <f t="shared" si="13"/>
        <v>2.8557114228456915E-2</v>
      </c>
      <c r="O45" s="104">
        <f t="shared" si="13"/>
        <v>3.2224532224532226E-2</v>
      </c>
      <c r="P45" s="104">
        <f t="shared" si="13"/>
        <v>3.2064128256513023E-2</v>
      </c>
      <c r="Q45" s="104">
        <f t="shared" si="13"/>
        <v>3.8814016172506738E-2</v>
      </c>
      <c r="R45" s="104">
        <f t="shared" si="13"/>
        <v>3.1476997578692496E-2</v>
      </c>
      <c r="S45" s="104">
        <f t="shared" si="13"/>
        <v>3.7942664418212479E-2</v>
      </c>
      <c r="T45" s="104">
        <f t="shared" si="13"/>
        <v>3.8427561837455833E-2</v>
      </c>
      <c r="U45" s="104">
        <f t="shared" si="13"/>
        <v>2.2644927536231884E-2</v>
      </c>
      <c r="V45" s="104">
        <f t="shared" si="13"/>
        <v>3.5162950257289882E-2</v>
      </c>
      <c r="W45" s="30"/>
      <c r="X45" s="9">
        <f t="shared" si="14"/>
        <v>0.57692307692307687</v>
      </c>
      <c r="Y45" s="12">
        <f t="shared" si="15"/>
        <v>7.2209835727116978E-3</v>
      </c>
    </row>
    <row r="46" spans="1:25" s="21" customFormat="1" ht="24.9" customHeight="1" x14ac:dyDescent="0.3">
      <c r="A46" s="8" t="s">
        <v>171</v>
      </c>
      <c r="B46" s="80">
        <v>5</v>
      </c>
      <c r="C46" s="80">
        <v>1</v>
      </c>
      <c r="D46" s="80">
        <v>0</v>
      </c>
      <c r="E46" s="80">
        <v>0</v>
      </c>
      <c r="F46" s="80">
        <v>0</v>
      </c>
      <c r="G46" s="80">
        <v>1</v>
      </c>
      <c r="H46" s="80">
        <v>4</v>
      </c>
      <c r="I46" s="80">
        <v>1</v>
      </c>
      <c r="J46" s="80">
        <v>2</v>
      </c>
      <c r="K46" s="80">
        <v>1</v>
      </c>
      <c r="L46" s="30"/>
      <c r="M46" s="104">
        <f t="shared" si="16"/>
        <v>2.6867275658248252E-3</v>
      </c>
      <c r="N46" s="104">
        <f t="shared" si="13"/>
        <v>5.0100200400801599E-4</v>
      </c>
      <c r="O46" s="104">
        <f t="shared" si="13"/>
        <v>0</v>
      </c>
      <c r="P46" s="104">
        <f t="shared" si="13"/>
        <v>0</v>
      </c>
      <c r="Q46" s="104">
        <f t="shared" si="13"/>
        <v>0</v>
      </c>
      <c r="R46" s="104">
        <f t="shared" si="13"/>
        <v>4.8426150121065375E-4</v>
      </c>
      <c r="S46" s="104">
        <f t="shared" si="13"/>
        <v>1.6863406408094434E-3</v>
      </c>
      <c r="T46" s="104">
        <f t="shared" si="13"/>
        <v>4.4169611307420494E-4</v>
      </c>
      <c r="U46" s="104">
        <f t="shared" si="13"/>
        <v>9.0579710144927537E-4</v>
      </c>
      <c r="V46" s="104">
        <f t="shared" si="13"/>
        <v>4.288164665523156E-4</v>
      </c>
      <c r="W46" s="30"/>
      <c r="X46" s="9">
        <f t="shared" si="14"/>
        <v>-0.8</v>
      </c>
      <c r="Y46" s="12">
        <f t="shared" si="15"/>
        <v>-2.2579110992725095E-3</v>
      </c>
    </row>
    <row r="47" spans="1:25" s="21" customFormat="1" ht="24.9" customHeight="1" x14ac:dyDescent="0.3">
      <c r="A47" s="8" t="s">
        <v>24</v>
      </c>
      <c r="B47" s="80">
        <v>75</v>
      </c>
      <c r="C47" s="80">
        <v>119</v>
      </c>
      <c r="D47" s="80">
        <v>87</v>
      </c>
      <c r="E47" s="80">
        <v>50</v>
      </c>
      <c r="F47" s="80">
        <v>57</v>
      </c>
      <c r="G47" s="80">
        <v>76</v>
      </c>
      <c r="H47" s="80">
        <v>78</v>
      </c>
      <c r="I47" s="80">
        <v>75</v>
      </c>
      <c r="J47" s="80">
        <v>67</v>
      </c>
      <c r="K47" s="80">
        <v>107</v>
      </c>
      <c r="L47" s="30"/>
      <c r="M47" s="104">
        <f t="shared" si="16"/>
        <v>4.0300913487372379E-2</v>
      </c>
      <c r="N47" s="104">
        <f t="shared" ref="N47:N49" si="17">C47/C$49</f>
        <v>5.9619238476953905E-2</v>
      </c>
      <c r="O47" s="104">
        <f t="shared" ref="O47:O49" si="18">D47/D$49</f>
        <v>4.5218295218295221E-2</v>
      </c>
      <c r="P47" s="104">
        <f t="shared" ref="P47:P49" si="19">E47/E$49</f>
        <v>2.5050100200400802E-2</v>
      </c>
      <c r="Q47" s="104">
        <f t="shared" ref="Q47:Q49" si="20">F47/F$49</f>
        <v>3.0727762803234502E-2</v>
      </c>
      <c r="R47" s="104">
        <f t="shared" ref="R47:R49" si="21">G47/G$49</f>
        <v>3.6803874092009685E-2</v>
      </c>
      <c r="S47" s="104">
        <f t="shared" ref="S47:S49" si="22">H47/H$49</f>
        <v>3.2883642495784147E-2</v>
      </c>
      <c r="T47" s="104">
        <f t="shared" ref="T47:T49" si="23">I47/I$49</f>
        <v>3.312720848056537E-2</v>
      </c>
      <c r="U47" s="104">
        <f t="shared" ref="U47:U49" si="24">J47/J$49</f>
        <v>3.0344202898550724E-2</v>
      </c>
      <c r="V47" s="104">
        <f t="shared" ref="V47:V49" si="25">K47/K$49</f>
        <v>4.5883361921097772E-2</v>
      </c>
      <c r="W47" s="30"/>
      <c r="X47" s="9">
        <f t="shared" si="14"/>
        <v>0.42666666666666675</v>
      </c>
      <c r="Y47" s="12">
        <f t="shared" si="15"/>
        <v>5.5824484337253927E-3</v>
      </c>
    </row>
    <row r="48" spans="1:25" s="21" customFormat="1" ht="24.9" customHeight="1" x14ac:dyDescent="0.3">
      <c r="A48" s="8" t="s">
        <v>172</v>
      </c>
      <c r="B48" s="80">
        <v>36</v>
      </c>
      <c r="C48" s="80">
        <v>36</v>
      </c>
      <c r="D48" s="80">
        <v>38</v>
      </c>
      <c r="E48" s="80">
        <v>37</v>
      </c>
      <c r="F48" s="80">
        <v>20</v>
      </c>
      <c r="G48" s="80">
        <v>38</v>
      </c>
      <c r="H48" s="80">
        <v>42</v>
      </c>
      <c r="I48" s="80">
        <v>22</v>
      </c>
      <c r="J48" s="80">
        <v>22</v>
      </c>
      <c r="K48" s="80">
        <v>34</v>
      </c>
      <c r="L48" s="30"/>
      <c r="M48" s="104">
        <f t="shared" si="16"/>
        <v>1.9344438473938741E-2</v>
      </c>
      <c r="N48" s="104">
        <f t="shared" si="17"/>
        <v>1.8036072144288578E-2</v>
      </c>
      <c r="O48" s="104">
        <f t="shared" si="18"/>
        <v>1.9750519750519752E-2</v>
      </c>
      <c r="P48" s="104">
        <f t="shared" si="19"/>
        <v>1.8537074148296594E-2</v>
      </c>
      <c r="Q48" s="104">
        <f t="shared" si="20"/>
        <v>1.078167115902965E-2</v>
      </c>
      <c r="R48" s="104">
        <f t="shared" si="21"/>
        <v>1.8401937046004842E-2</v>
      </c>
      <c r="S48" s="104">
        <f t="shared" si="22"/>
        <v>1.7706576728499158E-2</v>
      </c>
      <c r="T48" s="104">
        <f t="shared" si="23"/>
        <v>9.7173144876325085E-3</v>
      </c>
      <c r="U48" s="104">
        <f t="shared" si="24"/>
        <v>9.9637681159420281E-3</v>
      </c>
      <c r="V48" s="104">
        <f t="shared" si="25"/>
        <v>1.4579759862778732E-2</v>
      </c>
      <c r="W48" s="30"/>
      <c r="X48" s="9">
        <f t="shared" si="14"/>
        <v>-5.555555555555558E-2</v>
      </c>
      <c r="Y48" s="12">
        <f t="shared" si="15"/>
        <v>-4.7646786111600094E-3</v>
      </c>
    </row>
    <row r="49" spans="1:25" s="21" customFormat="1" ht="24.9" customHeight="1" x14ac:dyDescent="0.3">
      <c r="A49" s="52" t="s">
        <v>4</v>
      </c>
      <c r="B49" s="81">
        <v>1861</v>
      </c>
      <c r="C49" s="81">
        <v>1996</v>
      </c>
      <c r="D49" s="81">
        <v>1924</v>
      </c>
      <c r="E49" s="81">
        <v>1996</v>
      </c>
      <c r="F49" s="81">
        <v>1855</v>
      </c>
      <c r="G49" s="81">
        <v>2065</v>
      </c>
      <c r="H49" s="81">
        <v>2372</v>
      </c>
      <c r="I49" s="81">
        <v>2264</v>
      </c>
      <c r="J49" s="81">
        <v>2208</v>
      </c>
      <c r="K49" s="81">
        <v>2332</v>
      </c>
      <c r="L49" s="94"/>
      <c r="M49" s="105">
        <f t="shared" si="16"/>
        <v>1</v>
      </c>
      <c r="N49" s="105">
        <f t="shared" si="17"/>
        <v>1</v>
      </c>
      <c r="O49" s="105">
        <f t="shared" si="18"/>
        <v>1</v>
      </c>
      <c r="P49" s="105">
        <f t="shared" si="19"/>
        <v>1</v>
      </c>
      <c r="Q49" s="105">
        <f t="shared" si="20"/>
        <v>1</v>
      </c>
      <c r="R49" s="105">
        <f t="shared" si="21"/>
        <v>1</v>
      </c>
      <c r="S49" s="105">
        <f t="shared" si="22"/>
        <v>1</v>
      </c>
      <c r="T49" s="105">
        <f t="shared" si="23"/>
        <v>1</v>
      </c>
      <c r="U49" s="105">
        <f t="shared" si="24"/>
        <v>1</v>
      </c>
      <c r="V49" s="105">
        <f t="shared" si="25"/>
        <v>1</v>
      </c>
      <c r="W49" s="94"/>
      <c r="X49" s="10">
        <f t="shared" si="14"/>
        <v>0.25308973670069856</v>
      </c>
      <c r="Y49" s="14">
        <f t="shared" si="15"/>
        <v>0</v>
      </c>
    </row>
    <row r="50" spans="1:25" s="21" customFormat="1" ht="24.9" customHeight="1" x14ac:dyDescent="0.3"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24"/>
      <c r="W50" s="30"/>
      <c r="X50" s="53"/>
      <c r="Y50" s="53"/>
    </row>
    <row r="51" spans="1:25" s="21" customFormat="1" ht="50.1" customHeight="1" x14ac:dyDescent="0.3">
      <c r="A51" s="36" t="s">
        <v>25</v>
      </c>
      <c r="B51" s="42">
        <v>2013</v>
      </c>
      <c r="C51" s="42">
        <v>2014</v>
      </c>
      <c r="D51" s="42">
        <v>2015</v>
      </c>
      <c r="E51" s="42">
        <v>2016</v>
      </c>
      <c r="F51" s="42">
        <v>2017</v>
      </c>
      <c r="G51" s="42">
        <v>2018</v>
      </c>
      <c r="H51" s="42">
        <v>2019</v>
      </c>
      <c r="I51" s="42">
        <v>2020</v>
      </c>
      <c r="J51" s="42">
        <v>2021</v>
      </c>
      <c r="K51" s="42">
        <v>2022</v>
      </c>
      <c r="L51" s="95"/>
      <c r="M51" s="42">
        <v>2013</v>
      </c>
      <c r="N51" s="42">
        <v>2014</v>
      </c>
      <c r="O51" s="42">
        <v>2015</v>
      </c>
      <c r="P51" s="42">
        <v>2016</v>
      </c>
      <c r="Q51" s="42">
        <v>2017</v>
      </c>
      <c r="R51" s="42">
        <v>2018</v>
      </c>
      <c r="S51" s="42">
        <v>2019</v>
      </c>
      <c r="T51" s="42">
        <v>2020</v>
      </c>
      <c r="U51" s="42">
        <v>2021</v>
      </c>
      <c r="V51" s="42">
        <v>2022</v>
      </c>
      <c r="W51" s="96"/>
      <c r="X51" s="42" t="s">
        <v>241</v>
      </c>
      <c r="Y51" s="42" t="s">
        <v>242</v>
      </c>
    </row>
    <row r="52" spans="1:25" s="21" customFormat="1" ht="24.9" customHeight="1" x14ac:dyDescent="0.3">
      <c r="A52" s="8" t="s">
        <v>26</v>
      </c>
      <c r="B52" s="80">
        <v>1554</v>
      </c>
      <c r="C52" s="80">
        <v>1675</v>
      </c>
      <c r="D52" s="80">
        <v>1643</v>
      </c>
      <c r="E52" s="80">
        <v>1664</v>
      </c>
      <c r="F52" s="80">
        <v>1547</v>
      </c>
      <c r="G52" s="80">
        <v>1740</v>
      </c>
      <c r="H52" s="80">
        <v>2008</v>
      </c>
      <c r="I52" s="80">
        <v>1905</v>
      </c>
      <c r="J52" s="80">
        <v>1879</v>
      </c>
      <c r="K52" s="80">
        <v>2015</v>
      </c>
      <c r="L52" s="30"/>
      <c r="M52" s="104">
        <f>B52/B$57</f>
        <v>0.83503492745835572</v>
      </c>
      <c r="N52" s="104">
        <f t="shared" ref="N52:V57" si="26">C52/C$57</f>
        <v>0.83917835671342689</v>
      </c>
      <c r="O52" s="104">
        <f t="shared" si="26"/>
        <v>0.85395010395010396</v>
      </c>
      <c r="P52" s="104">
        <f t="shared" si="26"/>
        <v>0.83366733466933862</v>
      </c>
      <c r="Q52" s="104">
        <f t="shared" si="26"/>
        <v>0.83396226415094343</v>
      </c>
      <c r="R52" s="104">
        <f t="shared" si="26"/>
        <v>0.84261501210653755</v>
      </c>
      <c r="S52" s="104">
        <f t="shared" si="26"/>
        <v>0.84654300168634067</v>
      </c>
      <c r="T52" s="104">
        <f t="shared" si="26"/>
        <v>0.84143109540636041</v>
      </c>
      <c r="U52" s="104">
        <f t="shared" si="26"/>
        <v>0.85099637681159424</v>
      </c>
      <c r="V52" s="104">
        <f t="shared" si="26"/>
        <v>0.864065180102916</v>
      </c>
      <c r="W52" s="30"/>
      <c r="X52" s="9">
        <f t="shared" ref="X52:X57" si="27">K52/B52-1</f>
        <v>0.29665379665379676</v>
      </c>
      <c r="Y52" s="12">
        <f t="shared" ref="Y52:Y57" si="28">V52-M52</f>
        <v>2.9030252644560273E-2</v>
      </c>
    </row>
    <row r="53" spans="1:25" s="21" customFormat="1" ht="24.9" customHeight="1" x14ac:dyDescent="0.3">
      <c r="A53" s="8" t="s">
        <v>173</v>
      </c>
      <c r="B53" s="80">
        <v>223</v>
      </c>
      <c r="C53" s="80">
        <v>265</v>
      </c>
      <c r="D53" s="80">
        <v>232</v>
      </c>
      <c r="E53" s="80">
        <v>274</v>
      </c>
      <c r="F53" s="80">
        <v>256</v>
      </c>
      <c r="G53" s="80">
        <v>268</v>
      </c>
      <c r="H53" s="80">
        <v>293</v>
      </c>
      <c r="I53" s="80">
        <v>317</v>
      </c>
      <c r="J53" s="80">
        <v>273</v>
      </c>
      <c r="K53" s="80">
        <v>242</v>
      </c>
      <c r="L53" s="30"/>
      <c r="M53" s="104">
        <f t="shared" ref="M53:M57" si="29">B53/B$57</f>
        <v>0.11982804943578722</v>
      </c>
      <c r="N53" s="104">
        <f t="shared" si="26"/>
        <v>0.13276553106212424</v>
      </c>
      <c r="O53" s="104">
        <f t="shared" si="26"/>
        <v>0.12058212058212059</v>
      </c>
      <c r="P53" s="104">
        <f t="shared" si="26"/>
        <v>0.13727454909819639</v>
      </c>
      <c r="Q53" s="104">
        <f t="shared" si="26"/>
        <v>0.13800539083557953</v>
      </c>
      <c r="R53" s="104">
        <f t="shared" si="26"/>
        <v>0.12978208232445521</v>
      </c>
      <c r="S53" s="104">
        <f t="shared" si="26"/>
        <v>0.12352445193929174</v>
      </c>
      <c r="T53" s="104">
        <f t="shared" si="26"/>
        <v>0.14001766784452296</v>
      </c>
      <c r="U53" s="104">
        <f t="shared" si="26"/>
        <v>0.12364130434782608</v>
      </c>
      <c r="V53" s="104">
        <f t="shared" si="26"/>
        <v>0.10377358490566038</v>
      </c>
      <c r="W53" s="30"/>
      <c r="X53" s="9">
        <f t="shared" si="27"/>
        <v>8.5201793721973118E-2</v>
      </c>
      <c r="Y53" s="12">
        <f t="shared" si="28"/>
        <v>-1.6054464530126836E-2</v>
      </c>
    </row>
    <row r="54" spans="1:25" s="21" customFormat="1" ht="24.9" customHeight="1" x14ac:dyDescent="0.3">
      <c r="A54" s="8" t="s">
        <v>174</v>
      </c>
      <c r="B54" s="80">
        <v>53</v>
      </c>
      <c r="C54" s="80">
        <v>35</v>
      </c>
      <c r="D54" s="80">
        <v>25</v>
      </c>
      <c r="E54" s="80">
        <v>36</v>
      </c>
      <c r="F54" s="80">
        <v>29</v>
      </c>
      <c r="G54" s="80">
        <v>26</v>
      </c>
      <c r="H54" s="80">
        <v>35</v>
      </c>
      <c r="I54" s="80">
        <v>26</v>
      </c>
      <c r="J54" s="80">
        <v>39</v>
      </c>
      <c r="K54" s="80">
        <v>60</v>
      </c>
      <c r="L54" s="30"/>
      <c r="M54" s="104">
        <f t="shared" si="29"/>
        <v>2.8479312197743148E-2</v>
      </c>
      <c r="N54" s="104">
        <f t="shared" si="26"/>
        <v>1.7535070140280561E-2</v>
      </c>
      <c r="O54" s="104">
        <f t="shared" si="26"/>
        <v>1.2993762993762994E-2</v>
      </c>
      <c r="P54" s="104">
        <f t="shared" si="26"/>
        <v>1.8036072144288578E-2</v>
      </c>
      <c r="Q54" s="104">
        <f t="shared" si="26"/>
        <v>1.5633423180592992E-2</v>
      </c>
      <c r="R54" s="104">
        <f t="shared" si="26"/>
        <v>1.2590799031476998E-2</v>
      </c>
      <c r="S54" s="104">
        <f t="shared" si="26"/>
        <v>1.475548060708263E-2</v>
      </c>
      <c r="T54" s="104">
        <f t="shared" si="26"/>
        <v>1.1484098939929329E-2</v>
      </c>
      <c r="U54" s="104">
        <f t="shared" si="26"/>
        <v>1.7663043478260868E-2</v>
      </c>
      <c r="V54" s="104">
        <f t="shared" si="26"/>
        <v>2.5728987993138937E-2</v>
      </c>
      <c r="W54" s="30"/>
      <c r="X54" s="9">
        <f t="shared" si="27"/>
        <v>0.13207547169811318</v>
      </c>
      <c r="Y54" s="12">
        <f t="shared" si="28"/>
        <v>-2.7503242046042105E-3</v>
      </c>
    </row>
    <row r="55" spans="1:25" s="21" customFormat="1" ht="24.9" customHeight="1" x14ac:dyDescent="0.3">
      <c r="A55" s="8" t="s">
        <v>27</v>
      </c>
      <c r="B55" s="80">
        <v>19</v>
      </c>
      <c r="C55" s="80">
        <v>16</v>
      </c>
      <c r="D55" s="80">
        <v>15</v>
      </c>
      <c r="E55" s="80">
        <v>12</v>
      </c>
      <c r="F55" s="80">
        <v>14</v>
      </c>
      <c r="G55" s="80">
        <v>21</v>
      </c>
      <c r="H55" s="80">
        <v>22</v>
      </c>
      <c r="I55" s="80">
        <v>8</v>
      </c>
      <c r="J55" s="80">
        <v>7</v>
      </c>
      <c r="K55" s="80">
        <v>7</v>
      </c>
      <c r="L55" s="30"/>
      <c r="M55" s="104">
        <f t="shared" si="29"/>
        <v>1.0209564750134336E-2</v>
      </c>
      <c r="N55" s="104">
        <f t="shared" si="26"/>
        <v>8.0160320641282558E-3</v>
      </c>
      <c r="O55" s="104">
        <f t="shared" si="26"/>
        <v>7.7962577962577967E-3</v>
      </c>
      <c r="P55" s="104">
        <f t="shared" si="26"/>
        <v>6.0120240480961923E-3</v>
      </c>
      <c r="Q55" s="104">
        <f t="shared" si="26"/>
        <v>7.5471698113207548E-3</v>
      </c>
      <c r="R55" s="104">
        <f t="shared" si="26"/>
        <v>1.0169491525423728E-2</v>
      </c>
      <c r="S55" s="104">
        <f t="shared" si="26"/>
        <v>9.2748735244519397E-3</v>
      </c>
      <c r="T55" s="104">
        <f t="shared" si="26"/>
        <v>3.5335689045936395E-3</v>
      </c>
      <c r="U55" s="104">
        <f t="shared" si="26"/>
        <v>3.170289855072464E-3</v>
      </c>
      <c r="V55" s="104">
        <f t="shared" si="26"/>
        <v>3.0017152658662091E-3</v>
      </c>
      <c r="W55" s="30"/>
      <c r="X55" s="9">
        <f t="shared" si="27"/>
        <v>-0.63157894736842102</v>
      </c>
      <c r="Y55" s="12">
        <f t="shared" si="28"/>
        <v>-7.2078494842681261E-3</v>
      </c>
    </row>
    <row r="56" spans="1:25" s="21" customFormat="1" ht="24.9" customHeight="1" x14ac:dyDescent="0.3">
      <c r="A56" s="8" t="s">
        <v>28</v>
      </c>
      <c r="B56" s="80">
        <v>12</v>
      </c>
      <c r="C56" s="80">
        <v>5</v>
      </c>
      <c r="D56" s="80">
        <v>9</v>
      </c>
      <c r="E56" s="80">
        <v>10</v>
      </c>
      <c r="F56" s="80">
        <v>9</v>
      </c>
      <c r="G56" s="80">
        <v>10</v>
      </c>
      <c r="H56" s="80">
        <v>14</v>
      </c>
      <c r="I56" s="80">
        <v>8</v>
      </c>
      <c r="J56" s="80">
        <v>10</v>
      </c>
      <c r="K56" s="80">
        <v>8</v>
      </c>
      <c r="L56" s="30"/>
      <c r="M56" s="104">
        <f t="shared" si="29"/>
        <v>6.4481461579795809E-3</v>
      </c>
      <c r="N56" s="104">
        <f t="shared" si="26"/>
        <v>2.5050100200400801E-3</v>
      </c>
      <c r="O56" s="104">
        <f t="shared" si="26"/>
        <v>4.677754677754678E-3</v>
      </c>
      <c r="P56" s="104">
        <f t="shared" si="26"/>
        <v>5.0100200400801601E-3</v>
      </c>
      <c r="Q56" s="104">
        <f t="shared" si="26"/>
        <v>4.8517520215633422E-3</v>
      </c>
      <c r="R56" s="104">
        <f t="shared" si="26"/>
        <v>4.8426150121065378E-3</v>
      </c>
      <c r="S56" s="104">
        <f t="shared" si="26"/>
        <v>5.902192242833052E-3</v>
      </c>
      <c r="T56" s="104">
        <f t="shared" si="26"/>
        <v>3.5335689045936395E-3</v>
      </c>
      <c r="U56" s="104">
        <f t="shared" si="26"/>
        <v>4.528985507246377E-3</v>
      </c>
      <c r="V56" s="104">
        <f t="shared" si="26"/>
        <v>3.4305317324185248E-3</v>
      </c>
      <c r="W56" s="30"/>
      <c r="X56" s="9">
        <f t="shared" si="27"/>
        <v>-0.33333333333333337</v>
      </c>
      <c r="Y56" s="12">
        <f t="shared" si="28"/>
        <v>-3.0176144255610561E-3</v>
      </c>
    </row>
    <row r="57" spans="1:25" s="21" customFormat="1" ht="24.9" customHeight="1" x14ac:dyDescent="0.3">
      <c r="A57" s="52" t="s">
        <v>4</v>
      </c>
      <c r="B57" s="81">
        <v>1861</v>
      </c>
      <c r="C57" s="81">
        <v>1996</v>
      </c>
      <c r="D57" s="81">
        <v>1924</v>
      </c>
      <c r="E57" s="81">
        <v>1996</v>
      </c>
      <c r="F57" s="81">
        <v>1855</v>
      </c>
      <c r="G57" s="81">
        <v>2065</v>
      </c>
      <c r="H57" s="81">
        <v>2372</v>
      </c>
      <c r="I57" s="81">
        <v>2264</v>
      </c>
      <c r="J57" s="81">
        <v>2208</v>
      </c>
      <c r="K57" s="81">
        <v>2332</v>
      </c>
      <c r="L57" s="94"/>
      <c r="M57" s="105">
        <f t="shared" si="29"/>
        <v>1</v>
      </c>
      <c r="N57" s="105">
        <f t="shared" si="26"/>
        <v>1</v>
      </c>
      <c r="O57" s="105">
        <f t="shared" si="26"/>
        <v>1</v>
      </c>
      <c r="P57" s="105">
        <f t="shared" si="26"/>
        <v>1</v>
      </c>
      <c r="Q57" s="105">
        <f t="shared" si="26"/>
        <v>1</v>
      </c>
      <c r="R57" s="105">
        <f t="shared" si="26"/>
        <v>1</v>
      </c>
      <c r="S57" s="105">
        <f t="shared" si="26"/>
        <v>1</v>
      </c>
      <c r="T57" s="105">
        <f t="shared" si="26"/>
        <v>1</v>
      </c>
      <c r="U57" s="105">
        <f t="shared" si="26"/>
        <v>1</v>
      </c>
      <c r="V57" s="105">
        <f t="shared" si="26"/>
        <v>1</v>
      </c>
      <c r="W57" s="94"/>
      <c r="X57" s="10">
        <f t="shared" si="27"/>
        <v>0.25308973670069856</v>
      </c>
      <c r="Y57" s="14">
        <f t="shared" si="28"/>
        <v>0</v>
      </c>
    </row>
    <row r="58" spans="1:25" s="21" customFormat="1" ht="24.9" customHeight="1" x14ac:dyDescent="0.3">
      <c r="A58" s="13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24"/>
      <c r="W58" s="30"/>
      <c r="X58" s="53"/>
      <c r="Y58" s="53"/>
    </row>
    <row r="59" spans="1:25" s="21" customFormat="1" ht="50.1" customHeight="1" x14ac:dyDescent="0.3">
      <c r="A59" s="36" t="s">
        <v>29</v>
      </c>
      <c r="B59" s="42">
        <v>2013</v>
      </c>
      <c r="C59" s="42">
        <v>2014</v>
      </c>
      <c r="D59" s="42">
        <v>2015</v>
      </c>
      <c r="E59" s="42">
        <v>2016</v>
      </c>
      <c r="F59" s="42">
        <v>2017</v>
      </c>
      <c r="G59" s="42">
        <v>2018</v>
      </c>
      <c r="H59" s="42">
        <v>2019</v>
      </c>
      <c r="I59" s="42">
        <v>2020</v>
      </c>
      <c r="J59" s="42">
        <v>2021</v>
      </c>
      <c r="K59" s="42">
        <v>2022</v>
      </c>
      <c r="L59" s="95"/>
      <c r="M59" s="42">
        <v>2013</v>
      </c>
      <c r="N59" s="42">
        <v>2014</v>
      </c>
      <c r="O59" s="42">
        <v>2015</v>
      </c>
      <c r="P59" s="42">
        <v>2016</v>
      </c>
      <c r="Q59" s="42">
        <v>2017</v>
      </c>
      <c r="R59" s="42">
        <v>2018</v>
      </c>
      <c r="S59" s="42">
        <v>2019</v>
      </c>
      <c r="T59" s="42">
        <v>2020</v>
      </c>
      <c r="U59" s="42">
        <v>2021</v>
      </c>
      <c r="V59" s="42">
        <v>2022</v>
      </c>
      <c r="W59" s="96"/>
      <c r="X59" s="42" t="s">
        <v>241</v>
      </c>
      <c r="Y59" s="42" t="s">
        <v>242</v>
      </c>
    </row>
    <row r="60" spans="1:25" s="21" customFormat="1" ht="24.9" customHeight="1" x14ac:dyDescent="0.3">
      <c r="A60" s="8" t="s">
        <v>15</v>
      </c>
      <c r="B60" s="80">
        <v>882</v>
      </c>
      <c r="C60" s="80">
        <v>956</v>
      </c>
      <c r="D60" s="80">
        <v>870</v>
      </c>
      <c r="E60" s="80">
        <v>778</v>
      </c>
      <c r="F60" s="80">
        <v>748</v>
      </c>
      <c r="G60" s="80">
        <v>872</v>
      </c>
      <c r="H60" s="80">
        <v>905</v>
      </c>
      <c r="I60" s="80">
        <v>812</v>
      </c>
      <c r="J60" s="80">
        <v>860</v>
      </c>
      <c r="K60" s="80">
        <v>1016</v>
      </c>
      <c r="L60" s="30"/>
      <c r="M60" s="104">
        <f>B60/B$73</f>
        <v>0.47393874261149921</v>
      </c>
      <c r="N60" s="104">
        <f t="shared" ref="N60:V73" si="30">C60/C$73</f>
        <v>0.47895791583166331</v>
      </c>
      <c r="O60" s="104">
        <f t="shared" si="30"/>
        <v>0.45218295218295218</v>
      </c>
      <c r="P60" s="104">
        <f t="shared" si="30"/>
        <v>0.38977955911823647</v>
      </c>
      <c r="Q60" s="104">
        <f t="shared" si="30"/>
        <v>0.40323450134770888</v>
      </c>
      <c r="R60" s="104">
        <f t="shared" si="30"/>
        <v>0.42227602905569006</v>
      </c>
      <c r="S60" s="104">
        <f t="shared" si="30"/>
        <v>0.38153456998313662</v>
      </c>
      <c r="T60" s="104">
        <f t="shared" si="30"/>
        <v>0.35865724381625441</v>
      </c>
      <c r="U60" s="104">
        <f t="shared" si="30"/>
        <v>0.38949275362318841</v>
      </c>
      <c r="V60" s="104">
        <f t="shared" si="30"/>
        <v>0.43567753001715265</v>
      </c>
      <c r="W60" s="30"/>
      <c r="X60" s="9">
        <f t="shared" ref="X60:X73" si="31">K60/B60-1</f>
        <v>0.15192743764172345</v>
      </c>
      <c r="Y60" s="12">
        <f t="shared" ref="Y60:Y73" si="32">V60-M60</f>
        <v>-3.8261212594346561E-2</v>
      </c>
    </row>
    <row r="61" spans="1:25" s="21" customFormat="1" ht="24.9" customHeight="1" x14ac:dyDescent="0.3">
      <c r="A61" s="8" t="s">
        <v>30</v>
      </c>
      <c r="B61" s="80">
        <v>41</v>
      </c>
      <c r="C61" s="80">
        <v>14</v>
      </c>
      <c r="D61" s="80">
        <v>30</v>
      </c>
      <c r="E61" s="80">
        <v>22</v>
      </c>
      <c r="F61" s="80">
        <v>18</v>
      </c>
      <c r="G61" s="80">
        <v>49</v>
      </c>
      <c r="H61" s="80">
        <v>41</v>
      </c>
      <c r="I61" s="80">
        <v>61</v>
      </c>
      <c r="J61" s="80">
        <v>72</v>
      </c>
      <c r="K61" s="80">
        <v>114</v>
      </c>
      <c r="L61" s="30"/>
      <c r="M61" s="104">
        <f t="shared" ref="M61:M73" si="33">B61/B$73</f>
        <v>2.2031166039763569E-2</v>
      </c>
      <c r="N61" s="104">
        <f t="shared" si="30"/>
        <v>7.0140280561122245E-3</v>
      </c>
      <c r="O61" s="104">
        <f t="shared" si="30"/>
        <v>1.5592515592515593E-2</v>
      </c>
      <c r="P61" s="104">
        <f t="shared" si="30"/>
        <v>1.1022044088176353E-2</v>
      </c>
      <c r="Q61" s="104">
        <f t="shared" si="30"/>
        <v>9.7035040431266845E-3</v>
      </c>
      <c r="R61" s="104">
        <f t="shared" si="30"/>
        <v>2.3728813559322035E-2</v>
      </c>
      <c r="S61" s="104">
        <f t="shared" si="30"/>
        <v>1.7284991568296795E-2</v>
      </c>
      <c r="T61" s="104">
        <f t="shared" si="30"/>
        <v>2.6943462897526502E-2</v>
      </c>
      <c r="U61" s="104">
        <f t="shared" si="30"/>
        <v>3.2608695652173912E-2</v>
      </c>
      <c r="V61" s="104">
        <f t="shared" si="30"/>
        <v>4.8885077186963978E-2</v>
      </c>
      <c r="W61" s="30"/>
      <c r="X61" s="9">
        <f t="shared" si="31"/>
        <v>1.7804878048780486</v>
      </c>
      <c r="Y61" s="12">
        <f t="shared" si="32"/>
        <v>2.6853911147200409E-2</v>
      </c>
    </row>
    <row r="62" spans="1:25" s="21" customFormat="1" ht="24.9" customHeight="1" x14ac:dyDescent="0.3">
      <c r="A62" s="8" t="s">
        <v>235</v>
      </c>
      <c r="B62" s="80">
        <v>0</v>
      </c>
      <c r="C62" s="80">
        <v>1</v>
      </c>
      <c r="D62" s="80">
        <v>0</v>
      </c>
      <c r="E62" s="80">
        <v>0</v>
      </c>
      <c r="F62" s="80">
        <v>1</v>
      </c>
      <c r="G62" s="80">
        <v>0</v>
      </c>
      <c r="H62" s="80">
        <v>1</v>
      </c>
      <c r="I62" s="80">
        <v>2</v>
      </c>
      <c r="J62" s="80">
        <v>1</v>
      </c>
      <c r="K62" s="80">
        <v>1</v>
      </c>
      <c r="L62" s="30"/>
      <c r="M62" s="104">
        <f t="shared" si="33"/>
        <v>0</v>
      </c>
      <c r="N62" s="104">
        <f t="shared" si="30"/>
        <v>5.0100200400801599E-4</v>
      </c>
      <c r="O62" s="104">
        <f t="shared" si="30"/>
        <v>0</v>
      </c>
      <c r="P62" s="104">
        <f t="shared" si="30"/>
        <v>0</v>
      </c>
      <c r="Q62" s="104">
        <f t="shared" si="30"/>
        <v>5.3908355795148253E-4</v>
      </c>
      <c r="R62" s="104">
        <f t="shared" si="30"/>
        <v>0</v>
      </c>
      <c r="S62" s="104">
        <f t="shared" si="30"/>
        <v>4.2158516020236085E-4</v>
      </c>
      <c r="T62" s="104">
        <f t="shared" si="30"/>
        <v>8.8339222614840988E-4</v>
      </c>
      <c r="U62" s="104">
        <f t="shared" si="30"/>
        <v>4.5289855072463769E-4</v>
      </c>
      <c r="V62" s="104">
        <f t="shared" si="30"/>
        <v>4.288164665523156E-4</v>
      </c>
      <c r="W62" s="30"/>
      <c r="X62" s="9">
        <v>0</v>
      </c>
      <c r="Y62" s="12">
        <f t="shared" si="32"/>
        <v>4.288164665523156E-4</v>
      </c>
    </row>
    <row r="63" spans="1:25" s="21" customFormat="1" ht="24.9" customHeight="1" x14ac:dyDescent="0.3">
      <c r="A63" s="8" t="s">
        <v>175</v>
      </c>
      <c r="B63" s="80">
        <v>108</v>
      </c>
      <c r="C63" s="80">
        <v>120</v>
      </c>
      <c r="D63" s="80">
        <v>104</v>
      </c>
      <c r="E63" s="80">
        <v>128</v>
      </c>
      <c r="F63" s="80">
        <v>100</v>
      </c>
      <c r="G63" s="80">
        <v>91</v>
      </c>
      <c r="H63" s="80">
        <v>96</v>
      </c>
      <c r="I63" s="80">
        <v>37</v>
      </c>
      <c r="J63" s="80">
        <v>80</v>
      </c>
      <c r="K63" s="80">
        <v>54</v>
      </c>
      <c r="L63" s="30"/>
      <c r="M63" s="104">
        <f t="shared" si="33"/>
        <v>5.803331542181623E-2</v>
      </c>
      <c r="N63" s="104">
        <f t="shared" si="30"/>
        <v>6.0120240480961921E-2</v>
      </c>
      <c r="O63" s="104">
        <f t="shared" si="30"/>
        <v>5.4054054054054057E-2</v>
      </c>
      <c r="P63" s="104">
        <f t="shared" si="30"/>
        <v>6.4128256513026047E-2</v>
      </c>
      <c r="Q63" s="104">
        <f t="shared" si="30"/>
        <v>5.3908355795148251E-2</v>
      </c>
      <c r="R63" s="104">
        <f t="shared" si="30"/>
        <v>4.4067796610169491E-2</v>
      </c>
      <c r="S63" s="104">
        <f t="shared" si="30"/>
        <v>4.0472175379426642E-2</v>
      </c>
      <c r="T63" s="104">
        <f t="shared" si="30"/>
        <v>1.6342756183745585E-2</v>
      </c>
      <c r="U63" s="104">
        <f t="shared" si="30"/>
        <v>3.6231884057971016E-2</v>
      </c>
      <c r="V63" s="104">
        <f t="shared" si="30"/>
        <v>2.3156089193825044E-2</v>
      </c>
      <c r="W63" s="30"/>
      <c r="X63" s="9">
        <f t="shared" si="31"/>
        <v>-0.5</v>
      </c>
      <c r="Y63" s="12">
        <f t="shared" si="32"/>
        <v>-3.4877226227991186E-2</v>
      </c>
    </row>
    <row r="64" spans="1:25" s="21" customFormat="1" ht="24.9" customHeight="1" x14ac:dyDescent="0.3">
      <c r="A64" s="8" t="s">
        <v>31</v>
      </c>
      <c r="B64" s="80">
        <v>4</v>
      </c>
      <c r="C64" s="80">
        <v>2</v>
      </c>
      <c r="D64" s="80">
        <v>1</v>
      </c>
      <c r="E64" s="80">
        <v>0</v>
      </c>
      <c r="F64" s="80">
        <v>0</v>
      </c>
      <c r="G64" s="80">
        <v>0</v>
      </c>
      <c r="H64" s="80">
        <v>0</v>
      </c>
      <c r="I64" s="80">
        <v>0</v>
      </c>
      <c r="J64" s="80">
        <v>1</v>
      </c>
      <c r="K64" s="80">
        <v>0</v>
      </c>
      <c r="L64" s="30"/>
      <c r="M64" s="104">
        <f t="shared" si="33"/>
        <v>2.1493820526598604E-3</v>
      </c>
      <c r="N64" s="104">
        <f t="shared" si="30"/>
        <v>1.002004008016032E-3</v>
      </c>
      <c r="O64" s="104">
        <f t="shared" si="30"/>
        <v>5.1975051975051978E-4</v>
      </c>
      <c r="P64" s="104">
        <f t="shared" si="30"/>
        <v>0</v>
      </c>
      <c r="Q64" s="104">
        <f t="shared" si="30"/>
        <v>0</v>
      </c>
      <c r="R64" s="104">
        <f t="shared" si="30"/>
        <v>0</v>
      </c>
      <c r="S64" s="104">
        <f t="shared" si="30"/>
        <v>0</v>
      </c>
      <c r="T64" s="104">
        <f t="shared" si="30"/>
        <v>0</v>
      </c>
      <c r="U64" s="104">
        <f t="shared" si="30"/>
        <v>4.5289855072463769E-4</v>
      </c>
      <c r="V64" s="104">
        <f t="shared" si="30"/>
        <v>0</v>
      </c>
      <c r="W64" s="30"/>
      <c r="X64" s="9">
        <f t="shared" si="31"/>
        <v>-1</v>
      </c>
      <c r="Y64" s="12">
        <f t="shared" si="32"/>
        <v>-2.1493820526598604E-3</v>
      </c>
    </row>
    <row r="65" spans="1:25" s="21" customFormat="1" ht="24.9" customHeight="1" x14ac:dyDescent="0.3">
      <c r="A65" s="8" t="s">
        <v>166</v>
      </c>
      <c r="B65" s="80">
        <v>0</v>
      </c>
      <c r="C65" s="80">
        <v>1</v>
      </c>
      <c r="D65" s="80">
        <v>1</v>
      </c>
      <c r="E65" s="80">
        <v>0</v>
      </c>
      <c r="F65" s="80">
        <v>0</v>
      </c>
      <c r="G65" s="80">
        <v>2</v>
      </c>
      <c r="H65" s="80">
        <v>3</v>
      </c>
      <c r="I65" s="80">
        <v>1</v>
      </c>
      <c r="J65" s="80">
        <v>4</v>
      </c>
      <c r="K65" s="80">
        <v>0</v>
      </c>
      <c r="L65" s="30"/>
      <c r="M65" s="104">
        <f t="shared" si="33"/>
        <v>0</v>
      </c>
      <c r="N65" s="104">
        <f t="shared" si="30"/>
        <v>5.0100200400801599E-4</v>
      </c>
      <c r="O65" s="104">
        <f t="shared" si="30"/>
        <v>5.1975051975051978E-4</v>
      </c>
      <c r="P65" s="104">
        <f t="shared" si="30"/>
        <v>0</v>
      </c>
      <c r="Q65" s="104">
        <f t="shared" si="30"/>
        <v>0</v>
      </c>
      <c r="R65" s="104">
        <f t="shared" si="30"/>
        <v>9.6852300242130751E-4</v>
      </c>
      <c r="S65" s="104">
        <f t="shared" si="30"/>
        <v>1.2647554806070826E-3</v>
      </c>
      <c r="T65" s="104">
        <f t="shared" si="30"/>
        <v>4.4169611307420494E-4</v>
      </c>
      <c r="U65" s="104">
        <f t="shared" si="30"/>
        <v>1.8115942028985507E-3</v>
      </c>
      <c r="V65" s="104">
        <f t="shared" si="30"/>
        <v>0</v>
      </c>
      <c r="W65" s="30"/>
      <c r="X65" s="9">
        <v>0</v>
      </c>
      <c r="Y65" s="12">
        <f t="shared" si="32"/>
        <v>0</v>
      </c>
    </row>
    <row r="66" spans="1:25" s="21" customFormat="1" ht="24.9" customHeight="1" x14ac:dyDescent="0.3">
      <c r="A66" s="8" t="s">
        <v>32</v>
      </c>
      <c r="B66" s="80">
        <v>699</v>
      </c>
      <c r="C66" s="80">
        <v>777</v>
      </c>
      <c r="D66" s="80">
        <v>794</v>
      </c>
      <c r="E66" s="80">
        <v>928</v>
      </c>
      <c r="F66" s="80">
        <v>850</v>
      </c>
      <c r="G66" s="80">
        <v>916</v>
      </c>
      <c r="H66" s="80">
        <v>1062</v>
      </c>
      <c r="I66" s="80">
        <v>1152</v>
      </c>
      <c r="J66" s="80">
        <v>1049</v>
      </c>
      <c r="K66" s="80">
        <v>913</v>
      </c>
      <c r="L66" s="30"/>
      <c r="M66" s="104">
        <f t="shared" si="33"/>
        <v>0.37560451370231057</v>
      </c>
      <c r="N66" s="104">
        <f t="shared" si="30"/>
        <v>0.38927855711422843</v>
      </c>
      <c r="O66" s="104">
        <f t="shared" si="30"/>
        <v>0.41268191268191268</v>
      </c>
      <c r="P66" s="104">
        <f t="shared" si="30"/>
        <v>0.4649298597194389</v>
      </c>
      <c r="Q66" s="104">
        <f t="shared" si="30"/>
        <v>0.4582210242587601</v>
      </c>
      <c r="R66" s="104">
        <f t="shared" si="30"/>
        <v>0.44358353510895882</v>
      </c>
      <c r="S66" s="104">
        <f t="shared" si="30"/>
        <v>0.44772344013490722</v>
      </c>
      <c r="T66" s="104">
        <f t="shared" si="30"/>
        <v>0.50883392226148405</v>
      </c>
      <c r="U66" s="104">
        <f t="shared" si="30"/>
        <v>0.4750905797101449</v>
      </c>
      <c r="V66" s="104">
        <f t="shared" si="30"/>
        <v>0.39150943396226418</v>
      </c>
      <c r="W66" s="30"/>
      <c r="X66" s="9">
        <f t="shared" si="31"/>
        <v>0.30615164520743909</v>
      </c>
      <c r="Y66" s="12">
        <f t="shared" si="32"/>
        <v>1.5904920259953603E-2</v>
      </c>
    </row>
    <row r="67" spans="1:25" s="21" customFormat="1" ht="24.9" customHeight="1" x14ac:dyDescent="0.3">
      <c r="A67" s="8" t="s">
        <v>20</v>
      </c>
      <c r="B67" s="80">
        <v>7</v>
      </c>
      <c r="C67" s="80">
        <v>15</v>
      </c>
      <c r="D67" s="80">
        <v>26</v>
      </c>
      <c r="E67" s="80">
        <v>24</v>
      </c>
      <c r="F67" s="80">
        <v>36</v>
      </c>
      <c r="G67" s="80">
        <v>11</v>
      </c>
      <c r="H67" s="80">
        <v>12</v>
      </c>
      <c r="I67" s="80">
        <v>13</v>
      </c>
      <c r="J67" s="80">
        <v>15</v>
      </c>
      <c r="K67" s="80">
        <v>13</v>
      </c>
      <c r="L67" s="30"/>
      <c r="M67" s="104">
        <f t="shared" si="33"/>
        <v>3.7614185921547557E-3</v>
      </c>
      <c r="N67" s="104">
        <f t="shared" si="30"/>
        <v>7.5150300601202402E-3</v>
      </c>
      <c r="O67" s="104">
        <f t="shared" si="30"/>
        <v>1.3513513513513514E-2</v>
      </c>
      <c r="P67" s="104">
        <f t="shared" si="30"/>
        <v>1.2024048096192385E-2</v>
      </c>
      <c r="Q67" s="104">
        <f t="shared" si="30"/>
        <v>1.9407008086253369E-2</v>
      </c>
      <c r="R67" s="104">
        <f t="shared" si="30"/>
        <v>5.3268765133171912E-3</v>
      </c>
      <c r="S67" s="104">
        <f t="shared" si="30"/>
        <v>5.0590219224283303E-3</v>
      </c>
      <c r="T67" s="104">
        <f t="shared" si="30"/>
        <v>5.7420494699646643E-3</v>
      </c>
      <c r="U67" s="104">
        <f t="shared" si="30"/>
        <v>6.793478260869565E-3</v>
      </c>
      <c r="V67" s="104">
        <f t="shared" si="30"/>
        <v>5.5746140651801029E-3</v>
      </c>
      <c r="W67" s="30"/>
      <c r="X67" s="9">
        <f t="shared" si="31"/>
        <v>0.85714285714285721</v>
      </c>
      <c r="Y67" s="12">
        <f t="shared" si="32"/>
        <v>1.8131954730253473E-3</v>
      </c>
    </row>
    <row r="68" spans="1:25" s="21" customFormat="1" ht="24.9" customHeight="1" x14ac:dyDescent="0.3">
      <c r="A68" s="8" t="s">
        <v>176</v>
      </c>
      <c r="B68" s="80">
        <v>0</v>
      </c>
      <c r="C68" s="80">
        <v>3</v>
      </c>
      <c r="D68" s="80">
        <v>2</v>
      </c>
      <c r="E68" s="80">
        <v>0</v>
      </c>
      <c r="F68" s="80">
        <v>0</v>
      </c>
      <c r="G68" s="80">
        <v>0</v>
      </c>
      <c r="H68" s="80">
        <v>0</v>
      </c>
      <c r="I68" s="80">
        <v>0</v>
      </c>
      <c r="J68" s="80">
        <v>0</v>
      </c>
      <c r="K68" s="80">
        <v>0</v>
      </c>
      <c r="L68" s="30"/>
      <c r="M68" s="104">
        <f t="shared" si="33"/>
        <v>0</v>
      </c>
      <c r="N68" s="104">
        <f t="shared" si="30"/>
        <v>1.5030060120240481E-3</v>
      </c>
      <c r="O68" s="104">
        <f t="shared" si="30"/>
        <v>1.0395010395010396E-3</v>
      </c>
      <c r="P68" s="104">
        <f t="shared" si="30"/>
        <v>0</v>
      </c>
      <c r="Q68" s="104">
        <f t="shared" si="30"/>
        <v>0</v>
      </c>
      <c r="R68" s="104">
        <f t="shared" si="30"/>
        <v>0</v>
      </c>
      <c r="S68" s="104">
        <f t="shared" si="30"/>
        <v>0</v>
      </c>
      <c r="T68" s="104">
        <f t="shared" si="30"/>
        <v>0</v>
      </c>
      <c r="U68" s="104">
        <f t="shared" si="30"/>
        <v>0</v>
      </c>
      <c r="V68" s="104">
        <f t="shared" si="30"/>
        <v>0</v>
      </c>
      <c r="W68" s="30"/>
      <c r="X68" s="9">
        <v>0</v>
      </c>
      <c r="Y68" s="12">
        <f t="shared" si="32"/>
        <v>0</v>
      </c>
    </row>
    <row r="69" spans="1:25" s="21" customFormat="1" ht="24.9" customHeight="1" x14ac:dyDescent="0.3">
      <c r="A69" s="8" t="s">
        <v>72</v>
      </c>
      <c r="B69" s="80">
        <v>21</v>
      </c>
      <c r="C69" s="80">
        <v>29</v>
      </c>
      <c r="D69" s="80">
        <v>28</v>
      </c>
      <c r="E69" s="80">
        <v>9</v>
      </c>
      <c r="F69" s="80">
        <v>12</v>
      </c>
      <c r="G69" s="80">
        <v>13</v>
      </c>
      <c r="H69" s="80">
        <v>28</v>
      </c>
      <c r="I69" s="80">
        <v>8</v>
      </c>
      <c r="J69" s="80">
        <v>14</v>
      </c>
      <c r="K69" s="80">
        <v>11</v>
      </c>
      <c r="L69" s="30"/>
      <c r="M69" s="104">
        <f t="shared" si="33"/>
        <v>1.1284255776464266E-2</v>
      </c>
      <c r="N69" s="104">
        <f t="shared" si="30"/>
        <v>1.4529058116232466E-2</v>
      </c>
      <c r="O69" s="104">
        <f t="shared" si="30"/>
        <v>1.4553014553014554E-2</v>
      </c>
      <c r="P69" s="104">
        <f t="shared" si="30"/>
        <v>4.5090180360721445E-3</v>
      </c>
      <c r="Q69" s="104">
        <f t="shared" si="30"/>
        <v>6.4690026954177899E-3</v>
      </c>
      <c r="R69" s="104">
        <f t="shared" si="30"/>
        <v>6.2953995157384989E-3</v>
      </c>
      <c r="S69" s="104">
        <f t="shared" si="30"/>
        <v>1.1804384485666104E-2</v>
      </c>
      <c r="T69" s="104">
        <f t="shared" si="30"/>
        <v>3.5335689045936395E-3</v>
      </c>
      <c r="U69" s="104">
        <f t="shared" si="30"/>
        <v>6.3405797101449279E-3</v>
      </c>
      <c r="V69" s="104">
        <f t="shared" si="30"/>
        <v>4.7169811320754715E-3</v>
      </c>
      <c r="W69" s="30"/>
      <c r="X69" s="9">
        <f t="shared" si="31"/>
        <v>-0.47619047619047616</v>
      </c>
      <c r="Y69" s="12">
        <f t="shared" si="32"/>
        <v>-6.5672746443887946E-3</v>
      </c>
    </row>
    <row r="70" spans="1:25" s="21" customFormat="1" ht="24.9" customHeight="1" x14ac:dyDescent="0.3">
      <c r="A70" s="8" t="s">
        <v>33</v>
      </c>
      <c r="B70" s="80">
        <v>0</v>
      </c>
      <c r="C70" s="80">
        <v>6</v>
      </c>
      <c r="D70" s="80">
        <v>1</v>
      </c>
      <c r="E70" s="80">
        <v>0</v>
      </c>
      <c r="F70" s="80">
        <v>0</v>
      </c>
      <c r="G70" s="80">
        <v>1</v>
      </c>
      <c r="H70" s="80">
        <v>0</v>
      </c>
      <c r="I70" s="80">
        <v>0</v>
      </c>
      <c r="J70" s="80">
        <v>1</v>
      </c>
      <c r="K70" s="80">
        <v>9</v>
      </c>
      <c r="L70" s="30"/>
      <c r="M70" s="104">
        <f t="shared" si="33"/>
        <v>0</v>
      </c>
      <c r="N70" s="104">
        <f t="shared" si="30"/>
        <v>3.0060120240480962E-3</v>
      </c>
      <c r="O70" s="104">
        <f t="shared" si="30"/>
        <v>5.1975051975051978E-4</v>
      </c>
      <c r="P70" s="104">
        <f t="shared" si="30"/>
        <v>0</v>
      </c>
      <c r="Q70" s="104">
        <f t="shared" si="30"/>
        <v>0</v>
      </c>
      <c r="R70" s="104">
        <f t="shared" si="30"/>
        <v>4.8426150121065375E-4</v>
      </c>
      <c r="S70" s="104">
        <f t="shared" si="30"/>
        <v>0</v>
      </c>
      <c r="T70" s="104">
        <f t="shared" si="30"/>
        <v>0</v>
      </c>
      <c r="U70" s="104">
        <f t="shared" si="30"/>
        <v>4.5289855072463769E-4</v>
      </c>
      <c r="V70" s="104">
        <f t="shared" si="30"/>
        <v>3.8593481989708405E-3</v>
      </c>
      <c r="W70" s="30"/>
      <c r="X70" s="9">
        <v>0</v>
      </c>
      <c r="Y70" s="12">
        <f t="shared" si="32"/>
        <v>3.8593481989708405E-3</v>
      </c>
    </row>
    <row r="71" spans="1:25" s="21" customFormat="1" ht="24.9" customHeight="1" x14ac:dyDescent="0.3">
      <c r="A71" s="8" t="s">
        <v>168</v>
      </c>
      <c r="B71" s="80">
        <v>0</v>
      </c>
      <c r="C71" s="80">
        <v>1</v>
      </c>
      <c r="D71" s="80">
        <v>0</v>
      </c>
      <c r="E71" s="80">
        <v>1</v>
      </c>
      <c r="F71" s="80">
        <v>1</v>
      </c>
      <c r="G71" s="80">
        <v>3</v>
      </c>
      <c r="H71" s="80">
        <v>5</v>
      </c>
      <c r="I71" s="80">
        <v>0</v>
      </c>
      <c r="J71" s="80">
        <v>1</v>
      </c>
      <c r="K71" s="80">
        <v>19</v>
      </c>
      <c r="L71" s="30"/>
      <c r="M71" s="104">
        <f t="shared" si="33"/>
        <v>0</v>
      </c>
      <c r="N71" s="104">
        <f t="shared" si="30"/>
        <v>5.0100200400801599E-4</v>
      </c>
      <c r="O71" s="104">
        <f t="shared" si="30"/>
        <v>0</v>
      </c>
      <c r="P71" s="104">
        <f t="shared" si="30"/>
        <v>5.0100200400801599E-4</v>
      </c>
      <c r="Q71" s="104">
        <f t="shared" si="30"/>
        <v>5.3908355795148253E-4</v>
      </c>
      <c r="R71" s="104">
        <f t="shared" si="30"/>
        <v>1.4527845036319612E-3</v>
      </c>
      <c r="S71" s="104">
        <f t="shared" si="30"/>
        <v>2.1079258010118043E-3</v>
      </c>
      <c r="T71" s="104">
        <f t="shared" si="30"/>
        <v>0</v>
      </c>
      <c r="U71" s="104">
        <f t="shared" si="30"/>
        <v>4.5289855072463769E-4</v>
      </c>
      <c r="V71" s="104">
        <f t="shared" si="30"/>
        <v>8.1475128644939963E-3</v>
      </c>
      <c r="W71" s="30"/>
      <c r="X71" s="9">
        <v>0</v>
      </c>
      <c r="Y71" s="12">
        <f t="shared" si="32"/>
        <v>8.1475128644939963E-3</v>
      </c>
    </row>
    <row r="72" spans="1:25" s="21" customFormat="1" ht="24.9" customHeight="1" x14ac:dyDescent="0.3">
      <c r="A72" s="8" t="s">
        <v>34</v>
      </c>
      <c r="B72" s="80">
        <v>99</v>
      </c>
      <c r="C72" s="80">
        <v>71</v>
      </c>
      <c r="D72" s="80">
        <v>67</v>
      </c>
      <c r="E72" s="80">
        <v>106</v>
      </c>
      <c r="F72" s="80">
        <v>89</v>
      </c>
      <c r="G72" s="80">
        <v>107</v>
      </c>
      <c r="H72" s="80">
        <v>219</v>
      </c>
      <c r="I72" s="80">
        <v>178</v>
      </c>
      <c r="J72" s="80">
        <v>110</v>
      </c>
      <c r="K72" s="80">
        <v>182</v>
      </c>
      <c r="L72" s="30"/>
      <c r="M72" s="104">
        <f t="shared" si="33"/>
        <v>5.3197205803331545E-2</v>
      </c>
      <c r="N72" s="104">
        <f t="shared" si="30"/>
        <v>3.5571142284569139E-2</v>
      </c>
      <c r="O72" s="104">
        <f t="shared" si="30"/>
        <v>3.4823284823284825E-2</v>
      </c>
      <c r="P72" s="104">
        <f t="shared" si="30"/>
        <v>5.3106212424849697E-2</v>
      </c>
      <c r="Q72" s="104">
        <f t="shared" si="30"/>
        <v>4.7978436657681943E-2</v>
      </c>
      <c r="R72" s="104">
        <f t="shared" si="30"/>
        <v>5.1815980629539952E-2</v>
      </c>
      <c r="S72" s="104">
        <f t="shared" si="30"/>
        <v>9.2327150084317036E-2</v>
      </c>
      <c r="T72" s="104">
        <f t="shared" si="30"/>
        <v>7.8621908127208484E-2</v>
      </c>
      <c r="U72" s="104">
        <f t="shared" si="30"/>
        <v>4.9818840579710144E-2</v>
      </c>
      <c r="V72" s="104">
        <f t="shared" si="30"/>
        <v>7.8044596912521441E-2</v>
      </c>
      <c r="W72" s="30"/>
      <c r="X72" s="9">
        <f t="shared" si="31"/>
        <v>0.83838383838383845</v>
      </c>
      <c r="Y72" s="12">
        <f t="shared" si="32"/>
        <v>2.4847391109189897E-2</v>
      </c>
    </row>
    <row r="73" spans="1:25" s="21" customFormat="1" ht="24.9" customHeight="1" x14ac:dyDescent="0.3">
      <c r="A73" s="52" t="s">
        <v>4</v>
      </c>
      <c r="B73" s="81">
        <v>1861</v>
      </c>
      <c r="C73" s="81">
        <v>1996</v>
      </c>
      <c r="D73" s="81">
        <v>1924</v>
      </c>
      <c r="E73" s="81">
        <v>1996</v>
      </c>
      <c r="F73" s="81">
        <v>1855</v>
      </c>
      <c r="G73" s="81">
        <v>2065</v>
      </c>
      <c r="H73" s="81">
        <v>2372</v>
      </c>
      <c r="I73" s="81">
        <v>2264</v>
      </c>
      <c r="J73" s="81">
        <v>2208</v>
      </c>
      <c r="K73" s="81">
        <v>2332</v>
      </c>
      <c r="L73" s="94"/>
      <c r="M73" s="105">
        <f t="shared" si="33"/>
        <v>1</v>
      </c>
      <c r="N73" s="105">
        <f t="shared" si="30"/>
        <v>1</v>
      </c>
      <c r="O73" s="105">
        <f t="shared" si="30"/>
        <v>1</v>
      </c>
      <c r="P73" s="105">
        <f t="shared" si="30"/>
        <v>1</v>
      </c>
      <c r="Q73" s="105">
        <f t="shared" si="30"/>
        <v>1</v>
      </c>
      <c r="R73" s="105">
        <f t="shared" si="30"/>
        <v>1</v>
      </c>
      <c r="S73" s="105">
        <f t="shared" si="30"/>
        <v>1</v>
      </c>
      <c r="T73" s="105">
        <f t="shared" si="30"/>
        <v>1</v>
      </c>
      <c r="U73" s="105">
        <f t="shared" si="30"/>
        <v>1</v>
      </c>
      <c r="V73" s="105">
        <f t="shared" si="30"/>
        <v>1</v>
      </c>
      <c r="W73" s="94"/>
      <c r="X73" s="10">
        <f t="shared" si="31"/>
        <v>0.25308973670069856</v>
      </c>
      <c r="Y73" s="14">
        <f t="shared" si="32"/>
        <v>0</v>
      </c>
    </row>
    <row r="74" spans="1:25" s="21" customFormat="1" ht="24.9" customHeight="1" x14ac:dyDescent="0.3"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24"/>
      <c r="W74" s="30"/>
      <c r="X74" s="53"/>
      <c r="Y74" s="53"/>
    </row>
    <row r="75" spans="1:25" s="21" customFormat="1" ht="50.1" customHeight="1" x14ac:dyDescent="0.3">
      <c r="A75" s="36" t="s">
        <v>35</v>
      </c>
      <c r="B75" s="42">
        <v>2013</v>
      </c>
      <c r="C75" s="42">
        <v>2014</v>
      </c>
      <c r="D75" s="42">
        <v>2015</v>
      </c>
      <c r="E75" s="42">
        <v>2016</v>
      </c>
      <c r="F75" s="42">
        <v>2017</v>
      </c>
      <c r="G75" s="42">
        <v>2018</v>
      </c>
      <c r="H75" s="42">
        <v>2019</v>
      </c>
      <c r="I75" s="42">
        <v>2020</v>
      </c>
      <c r="J75" s="42">
        <v>2021</v>
      </c>
      <c r="K75" s="42">
        <v>2022</v>
      </c>
      <c r="L75" s="95"/>
      <c r="M75" s="42">
        <v>2013</v>
      </c>
      <c r="N75" s="42">
        <v>2014</v>
      </c>
      <c r="O75" s="42">
        <v>2015</v>
      </c>
      <c r="P75" s="42">
        <v>2016</v>
      </c>
      <c r="Q75" s="42">
        <v>2017</v>
      </c>
      <c r="R75" s="42">
        <v>2018</v>
      </c>
      <c r="S75" s="42">
        <v>2019</v>
      </c>
      <c r="T75" s="42">
        <v>2020</v>
      </c>
      <c r="U75" s="42">
        <v>2021</v>
      </c>
      <c r="V75" s="42">
        <v>2022</v>
      </c>
      <c r="W75" s="96"/>
      <c r="X75" s="42" t="s">
        <v>241</v>
      </c>
      <c r="Y75" s="42" t="s">
        <v>242</v>
      </c>
    </row>
    <row r="76" spans="1:25" s="21" customFormat="1" ht="24.9" customHeight="1" x14ac:dyDescent="0.3">
      <c r="A76" s="8" t="s">
        <v>15</v>
      </c>
      <c r="B76" s="80">
        <v>575</v>
      </c>
      <c r="C76" s="80">
        <v>624</v>
      </c>
      <c r="D76" s="80">
        <v>548</v>
      </c>
      <c r="E76" s="80">
        <v>433</v>
      </c>
      <c r="F76" s="80">
        <v>307</v>
      </c>
      <c r="G76" s="80">
        <v>359</v>
      </c>
      <c r="H76" s="80">
        <v>333</v>
      </c>
      <c r="I76" s="80">
        <v>336</v>
      </c>
      <c r="J76" s="80">
        <v>379</v>
      </c>
      <c r="K76" s="80">
        <v>365</v>
      </c>
      <c r="L76" s="30"/>
      <c r="M76" s="104">
        <f>B76/B$90</f>
        <v>0.30897367006985493</v>
      </c>
      <c r="N76" s="104">
        <f t="shared" ref="N76:V90" si="34">C76/C$90</f>
        <v>0.31262525050100198</v>
      </c>
      <c r="O76" s="104">
        <f t="shared" si="34"/>
        <v>0.28482328482328484</v>
      </c>
      <c r="P76" s="104">
        <f t="shared" si="34"/>
        <v>0.21693386773547094</v>
      </c>
      <c r="Q76" s="104">
        <f t="shared" si="34"/>
        <v>0.16549865229110511</v>
      </c>
      <c r="R76" s="104">
        <f t="shared" si="34"/>
        <v>0.1738498789346247</v>
      </c>
      <c r="S76" s="104">
        <f t="shared" si="34"/>
        <v>0.14038785834738618</v>
      </c>
      <c r="T76" s="104">
        <f t="shared" si="34"/>
        <v>0.14840989399293286</v>
      </c>
      <c r="U76" s="104">
        <f t="shared" si="34"/>
        <v>0.17164855072463769</v>
      </c>
      <c r="V76" s="104">
        <f t="shared" si="34"/>
        <v>0.15651801029159521</v>
      </c>
      <c r="W76" s="30"/>
      <c r="X76" s="9">
        <f t="shared" ref="X76:X90" si="35">K76/B76-1</f>
        <v>-0.36521739130434783</v>
      </c>
      <c r="Y76" s="12">
        <f t="shared" ref="Y76:Y90" si="36">V76-M76</f>
        <v>-0.15245565977825973</v>
      </c>
    </row>
    <row r="77" spans="1:25" s="21" customFormat="1" ht="24.9" customHeight="1" x14ac:dyDescent="0.3">
      <c r="A77" s="8" t="s">
        <v>30</v>
      </c>
      <c r="B77" s="80">
        <v>126</v>
      </c>
      <c r="C77" s="80">
        <v>141</v>
      </c>
      <c r="D77" s="80">
        <v>184</v>
      </c>
      <c r="E77" s="80">
        <v>194</v>
      </c>
      <c r="F77" s="80">
        <v>208</v>
      </c>
      <c r="G77" s="80">
        <v>207</v>
      </c>
      <c r="H77" s="80">
        <v>245</v>
      </c>
      <c r="I77" s="80">
        <v>235</v>
      </c>
      <c r="J77" s="80">
        <v>295</v>
      </c>
      <c r="K77" s="80">
        <v>360</v>
      </c>
      <c r="L77" s="30"/>
      <c r="M77" s="104">
        <f t="shared" ref="M77:M90" si="37">B77/B$90</f>
        <v>6.7705534658785593E-2</v>
      </c>
      <c r="N77" s="104">
        <f t="shared" si="34"/>
        <v>7.0641282565130262E-2</v>
      </c>
      <c r="O77" s="104">
        <f t="shared" si="34"/>
        <v>9.5634095634095639E-2</v>
      </c>
      <c r="P77" s="104">
        <f t="shared" si="34"/>
        <v>9.719438877755511E-2</v>
      </c>
      <c r="Q77" s="104">
        <f t="shared" si="34"/>
        <v>0.11212938005390835</v>
      </c>
      <c r="R77" s="104">
        <f t="shared" si="34"/>
        <v>0.10024213075060533</v>
      </c>
      <c r="S77" s="104">
        <f t="shared" si="34"/>
        <v>0.10328836424957842</v>
      </c>
      <c r="T77" s="104">
        <f t="shared" si="34"/>
        <v>0.10379858657243816</v>
      </c>
      <c r="U77" s="104">
        <f t="shared" si="34"/>
        <v>0.13360507246376813</v>
      </c>
      <c r="V77" s="104">
        <f t="shared" si="34"/>
        <v>0.15437392795883362</v>
      </c>
      <c r="W77" s="30"/>
      <c r="X77" s="9">
        <f t="shared" si="35"/>
        <v>1.8571428571428572</v>
      </c>
      <c r="Y77" s="12">
        <f t="shared" si="36"/>
        <v>8.6668393300048024E-2</v>
      </c>
    </row>
    <row r="78" spans="1:25" s="21" customFormat="1" ht="24.9" customHeight="1" x14ac:dyDescent="0.3">
      <c r="A78" s="8" t="s">
        <v>235</v>
      </c>
      <c r="B78" s="80">
        <v>0</v>
      </c>
      <c r="C78" s="80">
        <v>0</v>
      </c>
      <c r="D78" s="80">
        <v>0</v>
      </c>
      <c r="E78" s="80">
        <v>1</v>
      </c>
      <c r="F78" s="80">
        <v>0</v>
      </c>
      <c r="G78" s="80">
        <v>0</v>
      </c>
      <c r="H78" s="80">
        <v>0</v>
      </c>
      <c r="I78" s="80">
        <v>0</v>
      </c>
      <c r="J78" s="80">
        <v>0</v>
      </c>
      <c r="K78" s="80">
        <v>1</v>
      </c>
      <c r="L78" s="30"/>
      <c r="M78" s="104">
        <f t="shared" si="37"/>
        <v>0</v>
      </c>
      <c r="N78" s="104">
        <f t="shared" si="34"/>
        <v>0</v>
      </c>
      <c r="O78" s="104">
        <f t="shared" si="34"/>
        <v>0</v>
      </c>
      <c r="P78" s="104">
        <f t="shared" si="34"/>
        <v>5.0100200400801599E-4</v>
      </c>
      <c r="Q78" s="104">
        <f t="shared" si="34"/>
        <v>0</v>
      </c>
      <c r="R78" s="104">
        <f t="shared" si="34"/>
        <v>0</v>
      </c>
      <c r="S78" s="104">
        <f t="shared" si="34"/>
        <v>0</v>
      </c>
      <c r="T78" s="104">
        <f t="shared" si="34"/>
        <v>0</v>
      </c>
      <c r="U78" s="104">
        <f t="shared" si="34"/>
        <v>0</v>
      </c>
      <c r="V78" s="104">
        <f t="shared" si="34"/>
        <v>4.288164665523156E-4</v>
      </c>
      <c r="W78" s="30"/>
      <c r="X78" s="9">
        <v>0</v>
      </c>
      <c r="Y78" s="12">
        <f t="shared" si="36"/>
        <v>4.288164665523156E-4</v>
      </c>
    </row>
    <row r="79" spans="1:25" s="21" customFormat="1" ht="24.9" customHeight="1" x14ac:dyDescent="0.3">
      <c r="A79" s="8" t="s">
        <v>176</v>
      </c>
      <c r="B79" s="80">
        <v>0</v>
      </c>
      <c r="C79" s="80">
        <v>1</v>
      </c>
      <c r="D79" s="80">
        <v>0</v>
      </c>
      <c r="E79" s="80">
        <v>0</v>
      </c>
      <c r="F79" s="80">
        <v>0</v>
      </c>
      <c r="G79" s="80">
        <v>0</v>
      </c>
      <c r="H79" s="80">
        <v>0</v>
      </c>
      <c r="I79" s="80">
        <v>0</v>
      </c>
      <c r="J79" s="80">
        <v>0</v>
      </c>
      <c r="K79" s="80">
        <v>0</v>
      </c>
      <c r="L79" s="30"/>
      <c r="M79" s="104">
        <f t="shared" si="37"/>
        <v>0</v>
      </c>
      <c r="N79" s="104">
        <f t="shared" si="34"/>
        <v>5.0100200400801599E-4</v>
      </c>
      <c r="O79" s="104">
        <f t="shared" si="34"/>
        <v>0</v>
      </c>
      <c r="P79" s="104">
        <f t="shared" si="34"/>
        <v>0</v>
      </c>
      <c r="Q79" s="104">
        <f t="shared" si="34"/>
        <v>0</v>
      </c>
      <c r="R79" s="104">
        <f t="shared" si="34"/>
        <v>0</v>
      </c>
      <c r="S79" s="104">
        <f t="shared" si="34"/>
        <v>0</v>
      </c>
      <c r="T79" s="104">
        <f t="shared" si="34"/>
        <v>0</v>
      </c>
      <c r="U79" s="104">
        <f t="shared" si="34"/>
        <v>0</v>
      </c>
      <c r="V79" s="104">
        <f t="shared" si="34"/>
        <v>0</v>
      </c>
      <c r="W79" s="30"/>
      <c r="X79" s="9">
        <v>0</v>
      </c>
      <c r="Y79" s="12">
        <f t="shared" si="36"/>
        <v>0</v>
      </c>
    </row>
    <row r="80" spans="1:25" s="21" customFormat="1" ht="24.9" customHeight="1" x14ac:dyDescent="0.3">
      <c r="A80" s="8" t="s">
        <v>175</v>
      </c>
      <c r="B80" s="80">
        <v>105</v>
      </c>
      <c r="C80" s="80">
        <v>136</v>
      </c>
      <c r="D80" s="80">
        <v>111</v>
      </c>
      <c r="E80" s="80">
        <v>138</v>
      </c>
      <c r="F80" s="80">
        <v>113</v>
      </c>
      <c r="G80" s="80">
        <v>113</v>
      </c>
      <c r="H80" s="80">
        <v>110</v>
      </c>
      <c r="I80" s="80">
        <v>56</v>
      </c>
      <c r="J80" s="80">
        <v>90</v>
      </c>
      <c r="K80" s="80">
        <v>65</v>
      </c>
      <c r="L80" s="30"/>
      <c r="M80" s="104">
        <f t="shared" si="37"/>
        <v>5.6421278882321332E-2</v>
      </c>
      <c r="N80" s="104">
        <f t="shared" si="34"/>
        <v>6.8136272545090179E-2</v>
      </c>
      <c r="O80" s="104">
        <f t="shared" si="34"/>
        <v>5.7692307692307696E-2</v>
      </c>
      <c r="P80" s="104">
        <f t="shared" si="34"/>
        <v>6.9138276553106212E-2</v>
      </c>
      <c r="Q80" s="104">
        <f t="shared" si="34"/>
        <v>6.0916442048517518E-2</v>
      </c>
      <c r="R80" s="104">
        <f t="shared" si="34"/>
        <v>5.4721549636803875E-2</v>
      </c>
      <c r="S80" s="104">
        <f t="shared" si="34"/>
        <v>4.6374367622259695E-2</v>
      </c>
      <c r="T80" s="104">
        <f t="shared" si="34"/>
        <v>2.4734982332155476E-2</v>
      </c>
      <c r="U80" s="104">
        <f t="shared" si="34"/>
        <v>4.0760869565217392E-2</v>
      </c>
      <c r="V80" s="104">
        <f t="shared" si="34"/>
        <v>2.7873070325900515E-2</v>
      </c>
      <c r="W80" s="30"/>
      <c r="X80" s="9">
        <f t="shared" si="35"/>
        <v>-0.38095238095238093</v>
      </c>
      <c r="Y80" s="12">
        <f t="shared" si="36"/>
        <v>-2.8548208556420818E-2</v>
      </c>
    </row>
    <row r="81" spans="1:25" s="21" customFormat="1" ht="24.9" customHeight="1" x14ac:dyDescent="0.3">
      <c r="A81" s="8" t="s">
        <v>31</v>
      </c>
      <c r="B81" s="80">
        <v>0</v>
      </c>
      <c r="C81" s="80">
        <v>4</v>
      </c>
      <c r="D81" s="80">
        <v>1</v>
      </c>
      <c r="E81" s="80">
        <v>4</v>
      </c>
      <c r="F81" s="80">
        <v>4</v>
      </c>
      <c r="G81" s="80">
        <v>1</v>
      </c>
      <c r="H81" s="80">
        <v>0</v>
      </c>
      <c r="I81" s="80">
        <v>0</v>
      </c>
      <c r="J81" s="80">
        <v>0</v>
      </c>
      <c r="K81" s="80">
        <v>0</v>
      </c>
      <c r="L81" s="30"/>
      <c r="M81" s="104">
        <f t="shared" si="37"/>
        <v>0</v>
      </c>
      <c r="N81" s="104">
        <f t="shared" si="34"/>
        <v>2.004008016032064E-3</v>
      </c>
      <c r="O81" s="104">
        <f t="shared" si="34"/>
        <v>5.1975051975051978E-4</v>
      </c>
      <c r="P81" s="104">
        <f t="shared" si="34"/>
        <v>2.004008016032064E-3</v>
      </c>
      <c r="Q81" s="104">
        <f t="shared" si="34"/>
        <v>2.1563342318059301E-3</v>
      </c>
      <c r="R81" s="104">
        <f t="shared" si="34"/>
        <v>4.8426150121065375E-4</v>
      </c>
      <c r="S81" s="104">
        <f t="shared" si="34"/>
        <v>0</v>
      </c>
      <c r="T81" s="104">
        <f t="shared" si="34"/>
        <v>0</v>
      </c>
      <c r="U81" s="104">
        <f t="shared" si="34"/>
        <v>0</v>
      </c>
      <c r="V81" s="104">
        <f t="shared" si="34"/>
        <v>0</v>
      </c>
      <c r="W81" s="30"/>
      <c r="X81" s="9">
        <v>0</v>
      </c>
      <c r="Y81" s="12">
        <f t="shared" si="36"/>
        <v>0</v>
      </c>
    </row>
    <row r="82" spans="1:25" s="21" customFormat="1" ht="24.9" customHeight="1" x14ac:dyDescent="0.3">
      <c r="A82" s="8" t="s">
        <v>177</v>
      </c>
      <c r="B82" s="80">
        <v>0</v>
      </c>
      <c r="C82" s="80">
        <v>0</v>
      </c>
      <c r="D82" s="80">
        <v>1</v>
      </c>
      <c r="E82" s="80">
        <v>0</v>
      </c>
      <c r="F82" s="80">
        <v>0</v>
      </c>
      <c r="G82" s="80">
        <v>0</v>
      </c>
      <c r="H82" s="80">
        <v>2</v>
      </c>
      <c r="I82" s="80">
        <v>0</v>
      </c>
      <c r="J82" s="80">
        <v>0</v>
      </c>
      <c r="K82" s="80">
        <v>0</v>
      </c>
      <c r="L82" s="30"/>
      <c r="M82" s="104">
        <f t="shared" si="37"/>
        <v>0</v>
      </c>
      <c r="N82" s="104">
        <f t="shared" si="34"/>
        <v>0</v>
      </c>
      <c r="O82" s="104">
        <f t="shared" si="34"/>
        <v>5.1975051975051978E-4</v>
      </c>
      <c r="P82" s="104">
        <f t="shared" si="34"/>
        <v>0</v>
      </c>
      <c r="Q82" s="104">
        <f t="shared" si="34"/>
        <v>0</v>
      </c>
      <c r="R82" s="104">
        <f t="shared" si="34"/>
        <v>0</v>
      </c>
      <c r="S82" s="104">
        <f t="shared" si="34"/>
        <v>8.4317032040472171E-4</v>
      </c>
      <c r="T82" s="104">
        <f t="shared" si="34"/>
        <v>0</v>
      </c>
      <c r="U82" s="104">
        <f t="shared" si="34"/>
        <v>0</v>
      </c>
      <c r="V82" s="104">
        <f t="shared" si="34"/>
        <v>0</v>
      </c>
      <c r="W82" s="30"/>
      <c r="X82" s="9">
        <v>0</v>
      </c>
      <c r="Y82" s="12">
        <f t="shared" si="36"/>
        <v>0</v>
      </c>
    </row>
    <row r="83" spans="1:25" s="21" customFormat="1" ht="24.9" customHeight="1" x14ac:dyDescent="0.3">
      <c r="A83" s="8" t="s">
        <v>178</v>
      </c>
      <c r="B83" s="80">
        <v>0</v>
      </c>
      <c r="C83" s="80">
        <v>4</v>
      </c>
      <c r="D83" s="80">
        <v>1</v>
      </c>
      <c r="E83" s="80">
        <v>3</v>
      </c>
      <c r="F83" s="80">
        <v>0</v>
      </c>
      <c r="G83" s="80">
        <v>1</v>
      </c>
      <c r="H83" s="80">
        <v>5</v>
      </c>
      <c r="I83" s="80">
        <v>1</v>
      </c>
      <c r="J83" s="80">
        <v>0</v>
      </c>
      <c r="K83" s="80">
        <v>0</v>
      </c>
      <c r="L83" s="30"/>
      <c r="M83" s="104">
        <f t="shared" si="37"/>
        <v>0</v>
      </c>
      <c r="N83" s="104">
        <f t="shared" si="34"/>
        <v>2.004008016032064E-3</v>
      </c>
      <c r="O83" s="104">
        <f t="shared" si="34"/>
        <v>5.1975051975051978E-4</v>
      </c>
      <c r="P83" s="104">
        <f t="shared" si="34"/>
        <v>1.5030060120240481E-3</v>
      </c>
      <c r="Q83" s="104">
        <f t="shared" si="34"/>
        <v>0</v>
      </c>
      <c r="R83" s="104">
        <f t="shared" si="34"/>
        <v>4.8426150121065375E-4</v>
      </c>
      <c r="S83" s="104">
        <f t="shared" si="34"/>
        <v>2.1079258010118043E-3</v>
      </c>
      <c r="T83" s="104">
        <f t="shared" si="34"/>
        <v>4.4169611307420494E-4</v>
      </c>
      <c r="U83" s="104">
        <f t="shared" si="34"/>
        <v>0</v>
      </c>
      <c r="V83" s="104">
        <f t="shared" si="34"/>
        <v>0</v>
      </c>
      <c r="W83" s="30"/>
      <c r="X83" s="9">
        <v>0</v>
      </c>
      <c r="Y83" s="12">
        <f t="shared" si="36"/>
        <v>0</v>
      </c>
    </row>
    <row r="84" spans="1:25" s="21" customFormat="1" ht="24.9" customHeight="1" x14ac:dyDescent="0.3">
      <c r="A84" s="8" t="s">
        <v>166</v>
      </c>
      <c r="B84" s="80">
        <v>1</v>
      </c>
      <c r="C84" s="80">
        <v>0</v>
      </c>
      <c r="D84" s="80">
        <v>4</v>
      </c>
      <c r="E84" s="80">
        <v>2</v>
      </c>
      <c r="F84" s="80">
        <v>0</v>
      </c>
      <c r="G84" s="80">
        <v>3</v>
      </c>
      <c r="H84" s="80">
        <v>5</v>
      </c>
      <c r="I84" s="80">
        <v>2</v>
      </c>
      <c r="J84" s="80">
        <v>5</v>
      </c>
      <c r="K84" s="80">
        <v>1</v>
      </c>
      <c r="L84" s="30"/>
      <c r="M84" s="104">
        <f t="shared" si="37"/>
        <v>5.3734551316496511E-4</v>
      </c>
      <c r="N84" s="104">
        <f t="shared" si="34"/>
        <v>0</v>
      </c>
      <c r="O84" s="104">
        <f t="shared" si="34"/>
        <v>2.0790020790020791E-3</v>
      </c>
      <c r="P84" s="104">
        <f t="shared" si="34"/>
        <v>1.002004008016032E-3</v>
      </c>
      <c r="Q84" s="104">
        <f t="shared" si="34"/>
        <v>0</v>
      </c>
      <c r="R84" s="104">
        <f t="shared" si="34"/>
        <v>1.4527845036319612E-3</v>
      </c>
      <c r="S84" s="104">
        <f t="shared" si="34"/>
        <v>2.1079258010118043E-3</v>
      </c>
      <c r="T84" s="104">
        <f t="shared" si="34"/>
        <v>8.8339222614840988E-4</v>
      </c>
      <c r="U84" s="104">
        <f t="shared" si="34"/>
        <v>2.2644927536231885E-3</v>
      </c>
      <c r="V84" s="104">
        <f t="shared" si="34"/>
        <v>4.288164665523156E-4</v>
      </c>
      <c r="W84" s="30"/>
      <c r="X84" s="9">
        <f t="shared" si="35"/>
        <v>0</v>
      </c>
      <c r="Y84" s="12">
        <f t="shared" si="36"/>
        <v>-1.0852904661264951E-4</v>
      </c>
    </row>
    <row r="85" spans="1:25" s="21" customFormat="1" ht="24.9" customHeight="1" x14ac:dyDescent="0.3">
      <c r="A85" s="8" t="s">
        <v>32</v>
      </c>
      <c r="B85" s="80">
        <v>873</v>
      </c>
      <c r="C85" s="80">
        <v>874</v>
      </c>
      <c r="D85" s="80">
        <v>911</v>
      </c>
      <c r="E85" s="80">
        <v>1059</v>
      </c>
      <c r="F85" s="80">
        <v>1048</v>
      </c>
      <c r="G85" s="80">
        <v>1217</v>
      </c>
      <c r="H85" s="80">
        <v>1383</v>
      </c>
      <c r="I85" s="80">
        <v>1351</v>
      </c>
      <c r="J85" s="80">
        <v>1226</v>
      </c>
      <c r="K85" s="80">
        <v>1274</v>
      </c>
      <c r="L85" s="30"/>
      <c r="M85" s="104">
        <f t="shared" si="37"/>
        <v>0.46910263299301452</v>
      </c>
      <c r="N85" s="104">
        <f t="shared" si="34"/>
        <v>0.43787575150300601</v>
      </c>
      <c r="O85" s="104">
        <f t="shared" si="34"/>
        <v>0.47349272349272348</v>
      </c>
      <c r="P85" s="104">
        <f t="shared" si="34"/>
        <v>0.53056112224448893</v>
      </c>
      <c r="Q85" s="104">
        <f t="shared" si="34"/>
        <v>0.56495956873315367</v>
      </c>
      <c r="R85" s="104">
        <f t="shared" si="34"/>
        <v>0.58934624697336557</v>
      </c>
      <c r="S85" s="104">
        <f t="shared" si="34"/>
        <v>0.58305227655986513</v>
      </c>
      <c r="T85" s="104">
        <f t="shared" si="34"/>
        <v>0.5967314487632509</v>
      </c>
      <c r="U85" s="104">
        <f t="shared" si="34"/>
        <v>0.55525362318840576</v>
      </c>
      <c r="V85" s="104">
        <f t="shared" si="34"/>
        <v>0.54631217838765012</v>
      </c>
      <c r="W85" s="30"/>
      <c r="X85" s="9">
        <f t="shared" si="35"/>
        <v>0.45933562428407781</v>
      </c>
      <c r="Y85" s="12">
        <f t="shared" si="36"/>
        <v>7.7209545394635593E-2</v>
      </c>
    </row>
    <row r="86" spans="1:25" s="21" customFormat="1" ht="24.9" customHeight="1" x14ac:dyDescent="0.3">
      <c r="A86" s="8" t="s">
        <v>20</v>
      </c>
      <c r="B86" s="80">
        <v>19</v>
      </c>
      <c r="C86" s="80">
        <v>27</v>
      </c>
      <c r="D86" s="80">
        <v>33</v>
      </c>
      <c r="E86" s="80">
        <v>29</v>
      </c>
      <c r="F86" s="80">
        <v>49</v>
      </c>
      <c r="G86" s="80">
        <v>36</v>
      </c>
      <c r="H86" s="80">
        <v>37</v>
      </c>
      <c r="I86" s="80">
        <v>25</v>
      </c>
      <c r="J86" s="80">
        <v>26</v>
      </c>
      <c r="K86" s="80">
        <v>21</v>
      </c>
      <c r="L86" s="30"/>
      <c r="M86" s="104">
        <f t="shared" si="37"/>
        <v>1.0209564750134336E-2</v>
      </c>
      <c r="N86" s="104">
        <f t="shared" si="34"/>
        <v>1.3527054108216433E-2</v>
      </c>
      <c r="O86" s="104">
        <f t="shared" si="34"/>
        <v>1.7151767151767153E-2</v>
      </c>
      <c r="P86" s="104">
        <f t="shared" si="34"/>
        <v>1.4529058116232466E-2</v>
      </c>
      <c r="Q86" s="104">
        <f t="shared" si="34"/>
        <v>2.6415094339622643E-2</v>
      </c>
      <c r="R86" s="104">
        <f t="shared" si="34"/>
        <v>1.7433414043583534E-2</v>
      </c>
      <c r="S86" s="104">
        <f t="shared" si="34"/>
        <v>1.5598650927487353E-2</v>
      </c>
      <c r="T86" s="104">
        <f t="shared" si="34"/>
        <v>1.1042402826855124E-2</v>
      </c>
      <c r="U86" s="104">
        <f t="shared" si="34"/>
        <v>1.177536231884058E-2</v>
      </c>
      <c r="V86" s="104">
        <f t="shared" si="34"/>
        <v>9.0051457975986286E-3</v>
      </c>
      <c r="W86" s="30"/>
      <c r="X86" s="9">
        <f t="shared" si="35"/>
        <v>0.10526315789473695</v>
      </c>
      <c r="Y86" s="12">
        <f t="shared" si="36"/>
        <v>-1.2044189525357071E-3</v>
      </c>
    </row>
    <row r="87" spans="1:25" s="21" customFormat="1" ht="24.9" customHeight="1" x14ac:dyDescent="0.3">
      <c r="A87" s="8" t="s">
        <v>36</v>
      </c>
      <c r="B87" s="80">
        <v>49</v>
      </c>
      <c r="C87" s="80">
        <v>48</v>
      </c>
      <c r="D87" s="80">
        <v>51</v>
      </c>
      <c r="E87" s="80">
        <v>14</v>
      </c>
      <c r="F87" s="80">
        <v>36</v>
      </c>
      <c r="G87" s="80">
        <v>22</v>
      </c>
      <c r="H87" s="80">
        <v>40</v>
      </c>
      <c r="I87" s="80">
        <v>88</v>
      </c>
      <c r="J87" s="80">
        <v>65</v>
      </c>
      <c r="K87" s="80">
        <v>56</v>
      </c>
      <c r="L87" s="30"/>
      <c r="M87" s="104">
        <f t="shared" si="37"/>
        <v>2.6329930145083287E-2</v>
      </c>
      <c r="N87" s="104">
        <f t="shared" si="34"/>
        <v>2.4048096192384769E-2</v>
      </c>
      <c r="O87" s="104">
        <f t="shared" si="34"/>
        <v>2.6507276507276509E-2</v>
      </c>
      <c r="P87" s="104">
        <f t="shared" si="34"/>
        <v>7.0140280561122245E-3</v>
      </c>
      <c r="Q87" s="104">
        <f t="shared" si="34"/>
        <v>1.9407008086253369E-2</v>
      </c>
      <c r="R87" s="104">
        <f t="shared" si="34"/>
        <v>1.0653753026634382E-2</v>
      </c>
      <c r="S87" s="104">
        <f t="shared" si="34"/>
        <v>1.6863406408094434E-2</v>
      </c>
      <c r="T87" s="104">
        <f t="shared" si="34"/>
        <v>3.8869257950530034E-2</v>
      </c>
      <c r="U87" s="104">
        <f t="shared" si="34"/>
        <v>2.9438405797101448E-2</v>
      </c>
      <c r="V87" s="104">
        <f t="shared" si="34"/>
        <v>2.4013722126929673E-2</v>
      </c>
      <c r="W87" s="30"/>
      <c r="X87" s="9">
        <f t="shared" si="35"/>
        <v>0.14285714285714279</v>
      </c>
      <c r="Y87" s="12">
        <f t="shared" si="36"/>
        <v>-2.3162080181536142E-3</v>
      </c>
    </row>
    <row r="88" spans="1:25" s="21" customFormat="1" ht="24.9" customHeight="1" x14ac:dyDescent="0.3">
      <c r="A88" s="8" t="s">
        <v>179</v>
      </c>
      <c r="B88" s="80">
        <v>3</v>
      </c>
      <c r="C88" s="80">
        <v>4</v>
      </c>
      <c r="D88" s="80">
        <v>2</v>
      </c>
      <c r="E88" s="80">
        <v>4</v>
      </c>
      <c r="F88" s="80">
        <v>5</v>
      </c>
      <c r="G88" s="80">
        <v>1</v>
      </c>
      <c r="H88" s="80">
        <v>2</v>
      </c>
      <c r="I88" s="80">
        <v>4</v>
      </c>
      <c r="J88" s="80">
        <v>5</v>
      </c>
      <c r="K88" s="80">
        <v>2</v>
      </c>
      <c r="L88" s="30"/>
      <c r="M88" s="104">
        <f t="shared" si="37"/>
        <v>1.6120365394948952E-3</v>
      </c>
      <c r="N88" s="104">
        <f t="shared" si="34"/>
        <v>2.004008016032064E-3</v>
      </c>
      <c r="O88" s="104">
        <f t="shared" si="34"/>
        <v>1.0395010395010396E-3</v>
      </c>
      <c r="P88" s="104">
        <f t="shared" si="34"/>
        <v>2.004008016032064E-3</v>
      </c>
      <c r="Q88" s="104">
        <f t="shared" si="34"/>
        <v>2.6954177897574125E-3</v>
      </c>
      <c r="R88" s="104">
        <f t="shared" si="34"/>
        <v>4.8426150121065375E-4</v>
      </c>
      <c r="S88" s="104">
        <f t="shared" si="34"/>
        <v>8.4317032040472171E-4</v>
      </c>
      <c r="T88" s="104">
        <f t="shared" si="34"/>
        <v>1.7667844522968198E-3</v>
      </c>
      <c r="U88" s="104">
        <f t="shared" si="34"/>
        <v>2.2644927536231885E-3</v>
      </c>
      <c r="V88" s="104">
        <f t="shared" si="34"/>
        <v>8.576329331046312E-4</v>
      </c>
      <c r="W88" s="30"/>
      <c r="X88" s="9">
        <f t="shared" si="35"/>
        <v>-0.33333333333333337</v>
      </c>
      <c r="Y88" s="12">
        <f t="shared" si="36"/>
        <v>-7.5440360639026402E-4</v>
      </c>
    </row>
    <row r="89" spans="1:25" s="21" customFormat="1" ht="24.9" customHeight="1" x14ac:dyDescent="0.3">
      <c r="A89" s="8" t="s">
        <v>34</v>
      </c>
      <c r="B89" s="80">
        <v>110</v>
      </c>
      <c r="C89" s="80">
        <v>133</v>
      </c>
      <c r="D89" s="80">
        <v>77</v>
      </c>
      <c r="E89" s="80">
        <v>115</v>
      </c>
      <c r="F89" s="80">
        <v>85</v>
      </c>
      <c r="G89" s="80">
        <v>105</v>
      </c>
      <c r="H89" s="80">
        <v>210</v>
      </c>
      <c r="I89" s="80">
        <v>166</v>
      </c>
      <c r="J89" s="80">
        <v>117</v>
      </c>
      <c r="K89" s="80">
        <v>187</v>
      </c>
      <c r="L89" s="30"/>
      <c r="M89" s="104">
        <f t="shared" si="37"/>
        <v>5.9108006448146157E-2</v>
      </c>
      <c r="N89" s="104">
        <f t="shared" si="34"/>
        <v>6.6633266533066129E-2</v>
      </c>
      <c r="O89" s="104">
        <f t="shared" si="34"/>
        <v>4.0020790020790023E-2</v>
      </c>
      <c r="P89" s="104">
        <f t="shared" si="34"/>
        <v>5.7615230460921846E-2</v>
      </c>
      <c r="Q89" s="104">
        <f t="shared" si="34"/>
        <v>4.5822102425876012E-2</v>
      </c>
      <c r="R89" s="104">
        <f t="shared" si="34"/>
        <v>5.0847457627118647E-2</v>
      </c>
      <c r="S89" s="104">
        <f t="shared" si="34"/>
        <v>8.8532883642495785E-2</v>
      </c>
      <c r="T89" s="104">
        <f t="shared" si="34"/>
        <v>7.3321554770318015E-2</v>
      </c>
      <c r="U89" s="104">
        <f t="shared" si="34"/>
        <v>5.2989130434782608E-2</v>
      </c>
      <c r="V89" s="104">
        <f t="shared" si="34"/>
        <v>8.0188679245283015E-2</v>
      </c>
      <c r="W89" s="30"/>
      <c r="X89" s="9">
        <f t="shared" si="35"/>
        <v>0.7</v>
      </c>
      <c r="Y89" s="12">
        <f t="shared" si="36"/>
        <v>2.1080672797136858E-2</v>
      </c>
    </row>
    <row r="90" spans="1:25" s="21" customFormat="1" ht="24.9" customHeight="1" x14ac:dyDescent="0.3">
      <c r="A90" s="52" t="s">
        <v>4</v>
      </c>
      <c r="B90" s="81">
        <v>1861</v>
      </c>
      <c r="C90" s="81">
        <v>1996</v>
      </c>
      <c r="D90" s="81">
        <v>1924</v>
      </c>
      <c r="E90" s="81">
        <v>1996</v>
      </c>
      <c r="F90" s="81">
        <v>1855</v>
      </c>
      <c r="G90" s="81">
        <v>2065</v>
      </c>
      <c r="H90" s="81">
        <v>2372</v>
      </c>
      <c r="I90" s="81">
        <v>2264</v>
      </c>
      <c r="J90" s="81">
        <v>2208</v>
      </c>
      <c r="K90" s="81">
        <v>2332</v>
      </c>
      <c r="L90" s="94"/>
      <c r="M90" s="105">
        <f t="shared" si="37"/>
        <v>1</v>
      </c>
      <c r="N90" s="105">
        <f t="shared" si="34"/>
        <v>1</v>
      </c>
      <c r="O90" s="105">
        <f t="shared" si="34"/>
        <v>1</v>
      </c>
      <c r="P90" s="105">
        <f t="shared" si="34"/>
        <v>1</v>
      </c>
      <c r="Q90" s="105">
        <f t="shared" si="34"/>
        <v>1</v>
      </c>
      <c r="R90" s="105">
        <f t="shared" si="34"/>
        <v>1</v>
      </c>
      <c r="S90" s="105">
        <f t="shared" si="34"/>
        <v>1</v>
      </c>
      <c r="T90" s="105">
        <f t="shared" si="34"/>
        <v>1</v>
      </c>
      <c r="U90" s="105">
        <f t="shared" si="34"/>
        <v>1</v>
      </c>
      <c r="V90" s="105">
        <f t="shared" si="34"/>
        <v>1</v>
      </c>
      <c r="W90" s="94"/>
      <c r="X90" s="10">
        <f t="shared" si="35"/>
        <v>0.25308973670069856</v>
      </c>
      <c r="Y90" s="14">
        <f t="shared" si="36"/>
        <v>0</v>
      </c>
    </row>
    <row r="91" spans="1:25" s="21" customFormat="1" ht="24.9" customHeight="1" x14ac:dyDescent="0.3"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24"/>
      <c r="W91" s="30"/>
      <c r="X91" s="53"/>
      <c r="Y91" s="53"/>
    </row>
    <row r="92" spans="1:25" s="21" customFormat="1" ht="50.1" customHeight="1" x14ac:dyDescent="0.3">
      <c r="A92" s="36" t="s">
        <v>37</v>
      </c>
      <c r="B92" s="42">
        <v>2013</v>
      </c>
      <c r="C92" s="42">
        <v>2014</v>
      </c>
      <c r="D92" s="42">
        <v>2015</v>
      </c>
      <c r="E92" s="42">
        <v>2016</v>
      </c>
      <c r="F92" s="42">
        <v>2017</v>
      </c>
      <c r="G92" s="42">
        <v>2018</v>
      </c>
      <c r="H92" s="42">
        <v>2019</v>
      </c>
      <c r="I92" s="42">
        <v>2020</v>
      </c>
      <c r="J92" s="42">
        <v>2021</v>
      </c>
      <c r="K92" s="42">
        <v>2022</v>
      </c>
      <c r="L92" s="95"/>
      <c r="M92" s="42">
        <v>2013</v>
      </c>
      <c r="N92" s="42">
        <v>2014</v>
      </c>
      <c r="O92" s="42">
        <v>2015</v>
      </c>
      <c r="P92" s="42">
        <v>2016</v>
      </c>
      <c r="Q92" s="42">
        <v>2017</v>
      </c>
      <c r="R92" s="42">
        <v>2018</v>
      </c>
      <c r="S92" s="42">
        <v>2019</v>
      </c>
      <c r="T92" s="42">
        <v>2020</v>
      </c>
      <c r="U92" s="42">
        <v>2021</v>
      </c>
      <c r="V92" s="42">
        <v>2022</v>
      </c>
      <c r="W92" s="96"/>
      <c r="X92" s="42" t="s">
        <v>241</v>
      </c>
      <c r="Y92" s="42" t="s">
        <v>242</v>
      </c>
    </row>
    <row r="93" spans="1:25" s="21" customFormat="1" ht="24.9" customHeight="1" x14ac:dyDescent="0.3">
      <c r="A93" s="8" t="s">
        <v>11</v>
      </c>
      <c r="B93" s="80">
        <v>1656</v>
      </c>
      <c r="C93" s="80">
        <v>1750</v>
      </c>
      <c r="D93" s="80">
        <v>1706</v>
      </c>
      <c r="E93" s="80">
        <v>1783</v>
      </c>
      <c r="F93" s="80">
        <v>1656</v>
      </c>
      <c r="G93" s="80">
        <v>1840</v>
      </c>
      <c r="H93" s="80">
        <v>2078</v>
      </c>
      <c r="I93" s="80">
        <v>1986</v>
      </c>
      <c r="J93" s="80">
        <v>2010</v>
      </c>
      <c r="K93" s="80">
        <v>2059</v>
      </c>
      <c r="L93" s="30"/>
      <c r="M93" s="104">
        <f>B93/B$96</f>
        <v>0.88984416980118219</v>
      </c>
      <c r="N93" s="104">
        <f t="shared" ref="N93:V96" si="38">C93/C$96</f>
        <v>0.8767535070140281</v>
      </c>
      <c r="O93" s="104">
        <f t="shared" si="38"/>
        <v>0.88669438669438672</v>
      </c>
      <c r="P93" s="104">
        <f t="shared" si="38"/>
        <v>0.89328657314629256</v>
      </c>
      <c r="Q93" s="104">
        <f t="shared" si="38"/>
        <v>0.89272237196765503</v>
      </c>
      <c r="R93" s="104">
        <f t="shared" si="38"/>
        <v>0.89104116222760288</v>
      </c>
      <c r="S93" s="104">
        <f t="shared" si="38"/>
        <v>0.87605396290050586</v>
      </c>
      <c r="T93" s="104">
        <f t="shared" si="38"/>
        <v>0.87720848056537104</v>
      </c>
      <c r="U93" s="104">
        <f t="shared" si="38"/>
        <v>0.91032608695652173</v>
      </c>
      <c r="V93" s="104">
        <f t="shared" si="38"/>
        <v>0.88293310463121788</v>
      </c>
      <c r="W93" s="30"/>
      <c r="X93" s="9">
        <f t="shared" ref="X93:X96" si="39">K93/B93-1</f>
        <v>0.2433574879227054</v>
      </c>
      <c r="Y93" s="12">
        <f t="shared" ref="Y93:Y96" si="40">V93-M93</f>
        <v>-6.9110651699643144E-3</v>
      </c>
    </row>
    <row r="94" spans="1:25" s="21" customFormat="1" ht="24.9" customHeight="1" x14ac:dyDescent="0.3">
      <c r="A94" s="8" t="s">
        <v>12</v>
      </c>
      <c r="B94" s="80">
        <v>127</v>
      </c>
      <c r="C94" s="80">
        <v>132</v>
      </c>
      <c r="D94" s="80">
        <v>131</v>
      </c>
      <c r="E94" s="80">
        <v>136</v>
      </c>
      <c r="F94" s="80">
        <v>107</v>
      </c>
      <c r="G94" s="80">
        <v>133</v>
      </c>
      <c r="H94" s="80">
        <v>173</v>
      </c>
      <c r="I94" s="80">
        <v>144</v>
      </c>
      <c r="J94" s="80">
        <v>125</v>
      </c>
      <c r="K94" s="80">
        <v>147</v>
      </c>
      <c r="L94" s="30"/>
      <c r="M94" s="104">
        <f t="shared" ref="M94:M96" si="41">B94/B$96</f>
        <v>6.8242880171950571E-2</v>
      </c>
      <c r="N94" s="104">
        <f t="shared" si="38"/>
        <v>6.6132264529058113E-2</v>
      </c>
      <c r="O94" s="104">
        <f t="shared" si="38"/>
        <v>6.8087318087318091E-2</v>
      </c>
      <c r="P94" s="104">
        <f t="shared" si="38"/>
        <v>6.8136272545090179E-2</v>
      </c>
      <c r="Q94" s="104">
        <f t="shared" si="38"/>
        <v>5.7681940700808627E-2</v>
      </c>
      <c r="R94" s="104">
        <f t="shared" si="38"/>
        <v>6.4406779661016947E-2</v>
      </c>
      <c r="S94" s="104">
        <f t="shared" si="38"/>
        <v>7.2934232715008429E-2</v>
      </c>
      <c r="T94" s="104">
        <f t="shared" si="38"/>
        <v>6.3604240282685506E-2</v>
      </c>
      <c r="U94" s="104">
        <f t="shared" si="38"/>
        <v>5.6612318840579712E-2</v>
      </c>
      <c r="V94" s="104">
        <f t="shared" si="38"/>
        <v>6.3036020583190397E-2</v>
      </c>
      <c r="W94" s="30"/>
      <c r="X94" s="9">
        <f t="shared" si="39"/>
        <v>0.15748031496062986</v>
      </c>
      <c r="Y94" s="12">
        <f t="shared" si="40"/>
        <v>-5.2068595887601737E-3</v>
      </c>
    </row>
    <row r="95" spans="1:25" s="21" customFormat="1" ht="24.9" customHeight="1" x14ac:dyDescent="0.3">
      <c r="A95" s="8" t="s">
        <v>13</v>
      </c>
      <c r="B95" s="80">
        <v>78</v>
      </c>
      <c r="C95" s="80">
        <v>114</v>
      </c>
      <c r="D95" s="80">
        <v>87</v>
      </c>
      <c r="E95" s="80">
        <v>77</v>
      </c>
      <c r="F95" s="80">
        <v>92</v>
      </c>
      <c r="G95" s="80">
        <v>92</v>
      </c>
      <c r="H95" s="80">
        <v>121</v>
      </c>
      <c r="I95" s="80">
        <v>134</v>
      </c>
      <c r="J95" s="80">
        <v>73</v>
      </c>
      <c r="K95" s="80">
        <v>126</v>
      </c>
      <c r="L95" s="30"/>
      <c r="M95" s="104">
        <f t="shared" si="41"/>
        <v>4.1912950026867277E-2</v>
      </c>
      <c r="N95" s="104">
        <f t="shared" si="38"/>
        <v>5.7114228456913829E-2</v>
      </c>
      <c r="O95" s="104">
        <f t="shared" si="38"/>
        <v>4.5218295218295221E-2</v>
      </c>
      <c r="P95" s="104">
        <f t="shared" si="38"/>
        <v>3.8577154308617231E-2</v>
      </c>
      <c r="Q95" s="104">
        <f t="shared" si="38"/>
        <v>4.9595687331536388E-2</v>
      </c>
      <c r="R95" s="104">
        <f t="shared" si="38"/>
        <v>4.4552058111380147E-2</v>
      </c>
      <c r="S95" s="104">
        <f t="shared" si="38"/>
        <v>5.1011804384485666E-2</v>
      </c>
      <c r="T95" s="104">
        <f t="shared" si="38"/>
        <v>5.918727915194346E-2</v>
      </c>
      <c r="U95" s="104">
        <f t="shared" si="38"/>
        <v>3.3061594202898552E-2</v>
      </c>
      <c r="V95" s="104">
        <f t="shared" si="38"/>
        <v>5.4030874785591765E-2</v>
      </c>
      <c r="W95" s="30"/>
      <c r="X95" s="9">
        <f t="shared" si="39"/>
        <v>0.61538461538461542</v>
      </c>
      <c r="Y95" s="12">
        <f t="shared" si="40"/>
        <v>1.2117924758724488E-2</v>
      </c>
    </row>
    <row r="96" spans="1:25" s="21" customFormat="1" ht="24.9" customHeight="1" x14ac:dyDescent="0.3">
      <c r="A96" s="52" t="s">
        <v>4</v>
      </c>
      <c r="B96" s="81">
        <v>1861</v>
      </c>
      <c r="C96" s="81">
        <v>1996</v>
      </c>
      <c r="D96" s="81">
        <v>1924</v>
      </c>
      <c r="E96" s="81">
        <v>1996</v>
      </c>
      <c r="F96" s="81">
        <v>1855</v>
      </c>
      <c r="G96" s="81">
        <v>2065</v>
      </c>
      <c r="H96" s="81">
        <v>2372</v>
      </c>
      <c r="I96" s="81">
        <v>2264</v>
      </c>
      <c r="J96" s="81">
        <v>2208</v>
      </c>
      <c r="K96" s="81">
        <v>2332</v>
      </c>
      <c r="L96" s="94"/>
      <c r="M96" s="105">
        <f t="shared" si="41"/>
        <v>1</v>
      </c>
      <c r="N96" s="105">
        <f t="shared" si="38"/>
        <v>1</v>
      </c>
      <c r="O96" s="105">
        <f t="shared" si="38"/>
        <v>1</v>
      </c>
      <c r="P96" s="105">
        <f t="shared" si="38"/>
        <v>1</v>
      </c>
      <c r="Q96" s="105">
        <f t="shared" si="38"/>
        <v>1</v>
      </c>
      <c r="R96" s="105">
        <f t="shared" si="38"/>
        <v>1</v>
      </c>
      <c r="S96" s="105">
        <f t="shared" si="38"/>
        <v>1</v>
      </c>
      <c r="T96" s="105">
        <f t="shared" si="38"/>
        <v>1</v>
      </c>
      <c r="U96" s="105">
        <f t="shared" si="38"/>
        <v>1</v>
      </c>
      <c r="V96" s="105">
        <f t="shared" si="38"/>
        <v>1</v>
      </c>
      <c r="W96" s="94"/>
      <c r="X96" s="10">
        <f t="shared" si="39"/>
        <v>0.25308973670069856</v>
      </c>
      <c r="Y96" s="14">
        <f t="shared" si="40"/>
        <v>0</v>
      </c>
    </row>
    <row r="97" spans="1:25" s="21" customFormat="1" ht="24.9" customHeight="1" x14ac:dyDescent="0.3"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24"/>
      <c r="W97" s="30"/>
      <c r="X97" s="53"/>
      <c r="Y97" s="53"/>
    </row>
    <row r="98" spans="1:25" s="21" customFormat="1" ht="50.1" customHeight="1" x14ac:dyDescent="0.3">
      <c r="A98" s="36" t="s">
        <v>38</v>
      </c>
      <c r="B98" s="42">
        <v>2013</v>
      </c>
      <c r="C98" s="42">
        <v>2014</v>
      </c>
      <c r="D98" s="42">
        <v>2015</v>
      </c>
      <c r="E98" s="42">
        <v>2016</v>
      </c>
      <c r="F98" s="42">
        <v>2017</v>
      </c>
      <c r="G98" s="42">
        <v>2018</v>
      </c>
      <c r="H98" s="42">
        <v>2019</v>
      </c>
      <c r="I98" s="42">
        <v>2020</v>
      </c>
      <c r="J98" s="42">
        <v>2021</v>
      </c>
      <c r="K98" s="42">
        <v>2022</v>
      </c>
      <c r="L98" s="95"/>
      <c r="M98" s="42">
        <v>2013</v>
      </c>
      <c r="N98" s="42">
        <v>2014</v>
      </c>
      <c r="O98" s="42">
        <v>2015</v>
      </c>
      <c r="P98" s="42">
        <v>2016</v>
      </c>
      <c r="Q98" s="42">
        <v>2017</v>
      </c>
      <c r="R98" s="42">
        <v>2018</v>
      </c>
      <c r="S98" s="42">
        <v>2019</v>
      </c>
      <c r="T98" s="42">
        <v>2020</v>
      </c>
      <c r="U98" s="42">
        <v>2021</v>
      </c>
      <c r="V98" s="42">
        <v>2022</v>
      </c>
      <c r="W98" s="96"/>
      <c r="X98" s="42" t="s">
        <v>241</v>
      </c>
      <c r="Y98" s="42" t="s">
        <v>242</v>
      </c>
    </row>
    <row r="99" spans="1:25" s="21" customFormat="1" ht="24.9" customHeight="1" x14ac:dyDescent="0.3">
      <c r="A99" s="8" t="s">
        <v>11</v>
      </c>
      <c r="B99" s="80">
        <v>114</v>
      </c>
      <c r="C99" s="80">
        <v>118</v>
      </c>
      <c r="D99" s="80">
        <v>104</v>
      </c>
      <c r="E99" s="80">
        <v>118</v>
      </c>
      <c r="F99" s="80">
        <v>96</v>
      </c>
      <c r="G99" s="80">
        <v>112</v>
      </c>
      <c r="H99" s="80">
        <v>154</v>
      </c>
      <c r="I99" s="80">
        <v>129</v>
      </c>
      <c r="J99" s="80">
        <v>105</v>
      </c>
      <c r="K99" s="80">
        <v>116</v>
      </c>
      <c r="L99" s="30"/>
      <c r="M99" s="104">
        <f>B99/B$102</f>
        <v>0.89763779527559051</v>
      </c>
      <c r="N99" s="104">
        <f t="shared" ref="N99:V102" si="42">C99/C$102</f>
        <v>0.89393939393939392</v>
      </c>
      <c r="O99" s="104">
        <f t="shared" si="42"/>
        <v>0.79389312977099236</v>
      </c>
      <c r="P99" s="104">
        <f t="shared" si="42"/>
        <v>0.86764705882352944</v>
      </c>
      <c r="Q99" s="104">
        <f t="shared" si="42"/>
        <v>0.89719626168224298</v>
      </c>
      <c r="R99" s="104">
        <f t="shared" si="42"/>
        <v>0.84210526315789469</v>
      </c>
      <c r="S99" s="104">
        <f t="shared" si="42"/>
        <v>0.89017341040462428</v>
      </c>
      <c r="T99" s="104">
        <f t="shared" si="42"/>
        <v>0.89583333333333337</v>
      </c>
      <c r="U99" s="104">
        <f t="shared" si="42"/>
        <v>0.84</v>
      </c>
      <c r="V99" s="104">
        <f t="shared" si="42"/>
        <v>0.78911564625850339</v>
      </c>
      <c r="W99" s="30"/>
      <c r="X99" s="9">
        <f t="shared" ref="X99:X102" si="43">K99/B99-1</f>
        <v>1.7543859649122862E-2</v>
      </c>
      <c r="Y99" s="12">
        <f t="shared" ref="Y99:Y102" si="44">V99-M99</f>
        <v>-0.10852214901708712</v>
      </c>
    </row>
    <row r="100" spans="1:25" s="21" customFormat="1" ht="24.9" customHeight="1" x14ac:dyDescent="0.3">
      <c r="A100" s="8" t="s">
        <v>12</v>
      </c>
      <c r="B100" s="80">
        <v>12</v>
      </c>
      <c r="C100" s="80">
        <v>14</v>
      </c>
      <c r="D100" s="80">
        <v>26</v>
      </c>
      <c r="E100" s="80">
        <v>15</v>
      </c>
      <c r="F100" s="80">
        <v>11</v>
      </c>
      <c r="G100" s="80">
        <v>20</v>
      </c>
      <c r="H100" s="80">
        <v>19</v>
      </c>
      <c r="I100" s="80">
        <v>13</v>
      </c>
      <c r="J100" s="80">
        <v>20</v>
      </c>
      <c r="K100" s="80">
        <v>28</v>
      </c>
      <c r="L100" s="30"/>
      <c r="M100" s="104">
        <f t="shared" ref="M100:M102" si="45">B100/B$102</f>
        <v>9.4488188976377951E-2</v>
      </c>
      <c r="N100" s="104">
        <f t="shared" si="42"/>
        <v>0.10606060606060606</v>
      </c>
      <c r="O100" s="104">
        <f t="shared" si="42"/>
        <v>0.19847328244274809</v>
      </c>
      <c r="P100" s="104">
        <f t="shared" si="42"/>
        <v>0.11029411764705882</v>
      </c>
      <c r="Q100" s="104">
        <f t="shared" si="42"/>
        <v>0.10280373831775701</v>
      </c>
      <c r="R100" s="104">
        <f t="shared" si="42"/>
        <v>0.15037593984962405</v>
      </c>
      <c r="S100" s="104">
        <f t="shared" si="42"/>
        <v>0.10982658959537572</v>
      </c>
      <c r="T100" s="104">
        <f t="shared" si="42"/>
        <v>9.0277777777777776E-2</v>
      </c>
      <c r="U100" s="104">
        <f t="shared" si="42"/>
        <v>0.16</v>
      </c>
      <c r="V100" s="104">
        <f t="shared" si="42"/>
        <v>0.19047619047619047</v>
      </c>
      <c r="W100" s="30"/>
      <c r="X100" s="9">
        <f t="shared" si="43"/>
        <v>1.3333333333333335</v>
      </c>
      <c r="Y100" s="12">
        <f t="shared" si="44"/>
        <v>9.5988001499812514E-2</v>
      </c>
    </row>
    <row r="101" spans="1:25" s="21" customFormat="1" ht="24.9" customHeight="1" x14ac:dyDescent="0.3">
      <c r="A101" s="8" t="s">
        <v>13</v>
      </c>
      <c r="B101" s="80">
        <v>1</v>
      </c>
      <c r="C101" s="80">
        <v>0</v>
      </c>
      <c r="D101" s="80">
        <v>1</v>
      </c>
      <c r="E101" s="80">
        <v>3</v>
      </c>
      <c r="F101" s="80">
        <v>0</v>
      </c>
      <c r="G101" s="80">
        <v>1</v>
      </c>
      <c r="H101" s="80">
        <v>0</v>
      </c>
      <c r="I101" s="80">
        <v>2</v>
      </c>
      <c r="J101" s="80">
        <v>0</v>
      </c>
      <c r="K101" s="80">
        <v>3</v>
      </c>
      <c r="L101" s="30"/>
      <c r="M101" s="104">
        <f t="shared" si="45"/>
        <v>7.874015748031496E-3</v>
      </c>
      <c r="N101" s="104">
        <f t="shared" si="42"/>
        <v>0</v>
      </c>
      <c r="O101" s="104">
        <f t="shared" si="42"/>
        <v>7.6335877862595417E-3</v>
      </c>
      <c r="P101" s="104">
        <f t="shared" si="42"/>
        <v>2.2058823529411766E-2</v>
      </c>
      <c r="Q101" s="104">
        <f t="shared" si="42"/>
        <v>0</v>
      </c>
      <c r="R101" s="104">
        <f t="shared" si="42"/>
        <v>7.5187969924812026E-3</v>
      </c>
      <c r="S101" s="104">
        <f t="shared" si="42"/>
        <v>0</v>
      </c>
      <c r="T101" s="104">
        <f t="shared" si="42"/>
        <v>1.3888888888888888E-2</v>
      </c>
      <c r="U101" s="104">
        <f t="shared" si="42"/>
        <v>0</v>
      </c>
      <c r="V101" s="104">
        <f t="shared" si="42"/>
        <v>2.0408163265306121E-2</v>
      </c>
      <c r="W101" s="30"/>
      <c r="X101" s="9">
        <f t="shared" si="43"/>
        <v>2</v>
      </c>
      <c r="Y101" s="12">
        <f t="shared" si="44"/>
        <v>1.2534147517274625E-2</v>
      </c>
    </row>
    <row r="102" spans="1:25" s="21" customFormat="1" ht="24.9" customHeight="1" x14ac:dyDescent="0.3">
      <c r="A102" s="52" t="s">
        <v>4</v>
      </c>
      <c r="B102" s="81">
        <v>127</v>
      </c>
      <c r="C102" s="81">
        <v>132</v>
      </c>
      <c r="D102" s="81">
        <v>131</v>
      </c>
      <c r="E102" s="81">
        <v>136</v>
      </c>
      <c r="F102" s="81">
        <v>107</v>
      </c>
      <c r="G102" s="81">
        <v>133</v>
      </c>
      <c r="H102" s="81">
        <v>173</v>
      </c>
      <c r="I102" s="81">
        <v>144</v>
      </c>
      <c r="J102" s="81">
        <v>125</v>
      </c>
      <c r="K102" s="81">
        <v>147</v>
      </c>
      <c r="L102" s="94"/>
      <c r="M102" s="105">
        <f t="shared" si="45"/>
        <v>1</v>
      </c>
      <c r="N102" s="105">
        <f t="shared" si="42"/>
        <v>1</v>
      </c>
      <c r="O102" s="105">
        <f t="shared" si="42"/>
        <v>1</v>
      </c>
      <c r="P102" s="105">
        <f t="shared" si="42"/>
        <v>1</v>
      </c>
      <c r="Q102" s="105">
        <f t="shared" si="42"/>
        <v>1</v>
      </c>
      <c r="R102" s="105">
        <f t="shared" si="42"/>
        <v>1</v>
      </c>
      <c r="S102" s="105">
        <f t="shared" si="42"/>
        <v>1</v>
      </c>
      <c r="T102" s="105">
        <f t="shared" si="42"/>
        <v>1</v>
      </c>
      <c r="U102" s="105">
        <f t="shared" si="42"/>
        <v>1</v>
      </c>
      <c r="V102" s="105">
        <f t="shared" si="42"/>
        <v>1</v>
      </c>
      <c r="W102" s="94"/>
      <c r="X102" s="10">
        <f t="shared" si="43"/>
        <v>0.15748031496062986</v>
      </c>
      <c r="Y102" s="14">
        <f t="shared" si="44"/>
        <v>0</v>
      </c>
    </row>
    <row r="103" spans="1:25" s="21" customFormat="1" ht="24.9" customHeight="1" x14ac:dyDescent="0.3">
      <c r="A103" s="13" t="s">
        <v>39</v>
      </c>
      <c r="B103" s="85"/>
      <c r="C103" s="85"/>
      <c r="D103" s="85"/>
      <c r="E103" s="85"/>
      <c r="F103" s="85"/>
      <c r="G103" s="85"/>
      <c r="H103" s="85"/>
      <c r="I103" s="85"/>
      <c r="J103" s="85"/>
      <c r="K103" s="85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24"/>
      <c r="W103" s="30"/>
      <c r="X103" s="53"/>
      <c r="Y103" s="53"/>
    </row>
    <row r="104" spans="1:25" s="21" customFormat="1" ht="24.9" customHeight="1" x14ac:dyDescent="0.3">
      <c r="A104" s="13"/>
      <c r="B104" s="85"/>
      <c r="C104" s="85"/>
      <c r="D104" s="85"/>
      <c r="E104" s="85"/>
      <c r="F104" s="85"/>
      <c r="G104" s="85"/>
      <c r="H104" s="85"/>
      <c r="I104" s="85"/>
      <c r="J104" s="85"/>
      <c r="K104" s="85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24"/>
      <c r="W104" s="30"/>
      <c r="X104" s="53"/>
      <c r="Y104" s="53"/>
    </row>
    <row r="105" spans="1:25" s="21" customFormat="1" ht="50.1" customHeight="1" x14ac:dyDescent="0.3">
      <c r="A105" s="36" t="s">
        <v>40</v>
      </c>
      <c r="B105" s="42">
        <v>2013</v>
      </c>
      <c r="C105" s="42">
        <v>2014</v>
      </c>
      <c r="D105" s="42">
        <v>2015</v>
      </c>
      <c r="E105" s="42">
        <v>2016</v>
      </c>
      <c r="F105" s="42">
        <v>2017</v>
      </c>
      <c r="G105" s="42">
        <v>2018</v>
      </c>
      <c r="H105" s="42">
        <v>2019</v>
      </c>
      <c r="I105" s="42">
        <v>2020</v>
      </c>
      <c r="J105" s="42">
        <v>2021</v>
      </c>
      <c r="K105" s="42">
        <v>2022</v>
      </c>
      <c r="L105" s="95"/>
      <c r="M105" s="42">
        <v>2013</v>
      </c>
      <c r="N105" s="42">
        <v>2014</v>
      </c>
      <c r="O105" s="42">
        <v>2015</v>
      </c>
      <c r="P105" s="42">
        <v>2016</v>
      </c>
      <c r="Q105" s="42">
        <v>2017</v>
      </c>
      <c r="R105" s="42">
        <v>2018</v>
      </c>
      <c r="S105" s="42">
        <v>2019</v>
      </c>
      <c r="T105" s="42">
        <v>2020</v>
      </c>
      <c r="U105" s="42">
        <v>2021</v>
      </c>
      <c r="V105" s="42">
        <v>2022</v>
      </c>
      <c r="W105" s="96"/>
      <c r="X105" s="42" t="s">
        <v>241</v>
      </c>
      <c r="Y105" s="42" t="s">
        <v>242</v>
      </c>
    </row>
    <row r="106" spans="1:25" s="21" customFormat="1" ht="24.9" customHeight="1" x14ac:dyDescent="0.3">
      <c r="A106" s="8" t="s">
        <v>11</v>
      </c>
      <c r="B106" s="80">
        <v>5</v>
      </c>
      <c r="C106" s="80">
        <v>3</v>
      </c>
      <c r="D106" s="80">
        <v>5</v>
      </c>
      <c r="E106" s="80">
        <v>4</v>
      </c>
      <c r="F106" s="80">
        <v>3</v>
      </c>
      <c r="G106" s="80">
        <v>6</v>
      </c>
      <c r="H106" s="80">
        <v>3</v>
      </c>
      <c r="I106" s="80">
        <v>7</v>
      </c>
      <c r="J106" s="80">
        <v>10</v>
      </c>
      <c r="K106" s="80">
        <v>9</v>
      </c>
      <c r="L106" s="30"/>
      <c r="M106" s="104">
        <f t="shared" ref="M106:M109" si="46">B106/B$109</f>
        <v>0.41666666666666669</v>
      </c>
      <c r="N106" s="104">
        <f t="shared" ref="N106:N109" si="47">C106/C$109</f>
        <v>0.21428571428571427</v>
      </c>
      <c r="O106" s="104">
        <f t="shared" ref="O106:O109" si="48">D106/D$109</f>
        <v>0.19230769230769232</v>
      </c>
      <c r="P106" s="104">
        <f t="shared" ref="P106:P109" si="49">E106/E$109</f>
        <v>0.26666666666666666</v>
      </c>
      <c r="Q106" s="104">
        <f t="shared" ref="Q106:Q109" si="50">F106/F$109</f>
        <v>0.27272727272727271</v>
      </c>
      <c r="R106" s="104">
        <f t="shared" ref="R106:R109" si="51">G106/G$109</f>
        <v>0.3</v>
      </c>
      <c r="S106" s="104">
        <f t="shared" ref="S106:S109" si="52">H106/H$109</f>
        <v>0.15789473684210525</v>
      </c>
      <c r="T106" s="104">
        <f t="shared" ref="T106:T109" si="53">I106/I$109</f>
        <v>0.53846153846153844</v>
      </c>
      <c r="U106" s="104">
        <f t="shared" ref="U106:U109" si="54">J106/J$109</f>
        <v>0.5</v>
      </c>
      <c r="V106" s="104">
        <f t="shared" ref="V106:V109" si="55">K106/K$109</f>
        <v>0.32142857142857145</v>
      </c>
      <c r="W106" s="30"/>
      <c r="X106" s="9">
        <f t="shared" ref="X106:X109" si="56">K106/B106-1</f>
        <v>0.8</v>
      </c>
      <c r="Y106" s="12">
        <f t="shared" ref="Y106:Y109" si="57">V106-M106</f>
        <v>-9.5238095238095233E-2</v>
      </c>
    </row>
    <row r="107" spans="1:25" s="21" customFormat="1" ht="24.9" customHeight="1" x14ac:dyDescent="0.3">
      <c r="A107" s="8" t="s">
        <v>12</v>
      </c>
      <c r="B107" s="80">
        <v>2</v>
      </c>
      <c r="C107" s="80">
        <v>7</v>
      </c>
      <c r="D107" s="80">
        <v>16</v>
      </c>
      <c r="E107" s="80">
        <v>8</v>
      </c>
      <c r="F107" s="80">
        <v>5</v>
      </c>
      <c r="G107" s="80">
        <v>8</v>
      </c>
      <c r="H107" s="80">
        <v>11</v>
      </c>
      <c r="I107" s="80">
        <v>5</v>
      </c>
      <c r="J107" s="80">
        <v>7</v>
      </c>
      <c r="K107" s="80">
        <v>13</v>
      </c>
      <c r="L107" s="30"/>
      <c r="M107" s="104">
        <f t="shared" si="46"/>
        <v>0.16666666666666666</v>
      </c>
      <c r="N107" s="104">
        <f t="shared" si="47"/>
        <v>0.5</v>
      </c>
      <c r="O107" s="104">
        <f t="shared" si="48"/>
        <v>0.61538461538461542</v>
      </c>
      <c r="P107" s="104">
        <f t="shared" si="49"/>
        <v>0.53333333333333333</v>
      </c>
      <c r="Q107" s="104">
        <f t="shared" si="50"/>
        <v>0.45454545454545453</v>
      </c>
      <c r="R107" s="104">
        <f t="shared" si="51"/>
        <v>0.4</v>
      </c>
      <c r="S107" s="104">
        <f t="shared" si="52"/>
        <v>0.57894736842105265</v>
      </c>
      <c r="T107" s="104">
        <f t="shared" si="53"/>
        <v>0.38461538461538464</v>
      </c>
      <c r="U107" s="104">
        <f t="shared" si="54"/>
        <v>0.35</v>
      </c>
      <c r="V107" s="104">
        <f t="shared" si="55"/>
        <v>0.4642857142857143</v>
      </c>
      <c r="W107" s="30"/>
      <c r="X107" s="9">
        <f t="shared" si="56"/>
        <v>5.5</v>
      </c>
      <c r="Y107" s="12">
        <f t="shared" si="57"/>
        <v>0.29761904761904767</v>
      </c>
    </row>
    <row r="108" spans="1:25" s="21" customFormat="1" ht="24.9" customHeight="1" x14ac:dyDescent="0.3">
      <c r="A108" s="8" t="s">
        <v>13</v>
      </c>
      <c r="B108" s="80">
        <v>5</v>
      </c>
      <c r="C108" s="80">
        <v>4</v>
      </c>
      <c r="D108" s="80">
        <v>5</v>
      </c>
      <c r="E108" s="80">
        <v>3</v>
      </c>
      <c r="F108" s="80">
        <v>3</v>
      </c>
      <c r="G108" s="80">
        <v>6</v>
      </c>
      <c r="H108" s="80">
        <v>5</v>
      </c>
      <c r="I108" s="80">
        <v>1</v>
      </c>
      <c r="J108" s="80">
        <v>3</v>
      </c>
      <c r="K108" s="80">
        <v>6</v>
      </c>
      <c r="L108" s="30"/>
      <c r="M108" s="104">
        <f t="shared" si="46"/>
        <v>0.41666666666666669</v>
      </c>
      <c r="N108" s="104">
        <f t="shared" si="47"/>
        <v>0.2857142857142857</v>
      </c>
      <c r="O108" s="104">
        <f t="shared" si="48"/>
        <v>0.19230769230769232</v>
      </c>
      <c r="P108" s="104">
        <f t="shared" si="49"/>
        <v>0.2</v>
      </c>
      <c r="Q108" s="104">
        <f t="shared" si="50"/>
        <v>0.27272727272727271</v>
      </c>
      <c r="R108" s="104">
        <f t="shared" si="51"/>
        <v>0.3</v>
      </c>
      <c r="S108" s="104">
        <f t="shared" si="52"/>
        <v>0.26315789473684209</v>
      </c>
      <c r="T108" s="104">
        <f t="shared" si="53"/>
        <v>7.6923076923076927E-2</v>
      </c>
      <c r="U108" s="104">
        <f t="shared" si="54"/>
        <v>0.15</v>
      </c>
      <c r="V108" s="104">
        <f t="shared" si="55"/>
        <v>0.21428571428571427</v>
      </c>
      <c r="W108" s="30"/>
      <c r="X108" s="9">
        <f t="shared" si="56"/>
        <v>0.19999999999999996</v>
      </c>
      <c r="Y108" s="12">
        <f t="shared" si="57"/>
        <v>-0.20238095238095241</v>
      </c>
    </row>
    <row r="109" spans="1:25" s="21" customFormat="1" ht="24.9" customHeight="1" x14ac:dyDescent="0.3">
      <c r="A109" s="52" t="s">
        <v>4</v>
      </c>
      <c r="B109" s="81">
        <v>12</v>
      </c>
      <c r="C109" s="81">
        <v>14</v>
      </c>
      <c r="D109" s="81">
        <v>26</v>
      </c>
      <c r="E109" s="81">
        <v>15</v>
      </c>
      <c r="F109" s="81">
        <v>11</v>
      </c>
      <c r="G109" s="81">
        <v>20</v>
      </c>
      <c r="H109" s="81">
        <v>19</v>
      </c>
      <c r="I109" s="81">
        <v>13</v>
      </c>
      <c r="J109" s="81">
        <v>20</v>
      </c>
      <c r="K109" s="81">
        <v>28</v>
      </c>
      <c r="L109" s="94"/>
      <c r="M109" s="105">
        <f t="shared" si="46"/>
        <v>1</v>
      </c>
      <c r="N109" s="105">
        <f t="shared" si="47"/>
        <v>1</v>
      </c>
      <c r="O109" s="105">
        <f t="shared" si="48"/>
        <v>1</v>
      </c>
      <c r="P109" s="105">
        <f t="shared" si="49"/>
        <v>1</v>
      </c>
      <c r="Q109" s="105">
        <f t="shared" si="50"/>
        <v>1</v>
      </c>
      <c r="R109" s="105">
        <f t="shared" si="51"/>
        <v>1</v>
      </c>
      <c r="S109" s="105">
        <f t="shared" si="52"/>
        <v>1</v>
      </c>
      <c r="T109" s="105">
        <f t="shared" si="53"/>
        <v>1</v>
      </c>
      <c r="U109" s="105">
        <f t="shared" si="54"/>
        <v>1</v>
      </c>
      <c r="V109" s="105">
        <f t="shared" si="55"/>
        <v>1</v>
      </c>
      <c r="W109" s="94"/>
      <c r="X109" s="10">
        <f t="shared" si="56"/>
        <v>1.3333333333333335</v>
      </c>
      <c r="Y109" s="14">
        <f t="shared" si="57"/>
        <v>0</v>
      </c>
    </row>
    <row r="110" spans="1:25" s="21" customFormat="1" ht="24.9" customHeight="1" x14ac:dyDescent="0.3">
      <c r="A110" s="13" t="s">
        <v>41</v>
      </c>
      <c r="B110" s="85"/>
      <c r="C110" s="85"/>
      <c r="D110" s="85"/>
      <c r="E110" s="85"/>
      <c r="F110" s="85"/>
      <c r="G110" s="85"/>
      <c r="H110" s="85"/>
      <c r="I110" s="85"/>
      <c r="J110" s="85"/>
      <c r="K110" s="85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24"/>
      <c r="W110" s="30"/>
      <c r="X110" s="53"/>
      <c r="Y110" s="53"/>
    </row>
    <row r="111" spans="1:25" s="21" customFormat="1" ht="24.9" customHeight="1" x14ac:dyDescent="0.3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24"/>
      <c r="W111" s="30"/>
      <c r="X111" s="53"/>
      <c r="Y111" s="53"/>
    </row>
    <row r="112" spans="1:25" s="21" customFormat="1" ht="50.1" customHeight="1" x14ac:dyDescent="0.3">
      <c r="A112" s="36" t="s">
        <v>42</v>
      </c>
      <c r="B112" s="42">
        <v>2013</v>
      </c>
      <c r="C112" s="42">
        <v>2014</v>
      </c>
      <c r="D112" s="42">
        <v>2015</v>
      </c>
      <c r="E112" s="42">
        <v>2016</v>
      </c>
      <c r="F112" s="42">
        <v>2017</v>
      </c>
      <c r="G112" s="42">
        <v>2018</v>
      </c>
      <c r="H112" s="42">
        <v>2019</v>
      </c>
      <c r="I112" s="42">
        <v>2020</v>
      </c>
      <c r="J112" s="42">
        <v>2021</v>
      </c>
      <c r="K112" s="42">
        <v>2022</v>
      </c>
      <c r="L112" s="95"/>
      <c r="M112" s="42">
        <v>2013</v>
      </c>
      <c r="N112" s="42">
        <v>2014</v>
      </c>
      <c r="O112" s="42">
        <v>2015</v>
      </c>
      <c r="P112" s="42">
        <v>2016</v>
      </c>
      <c r="Q112" s="42">
        <v>2017</v>
      </c>
      <c r="R112" s="42">
        <v>2018</v>
      </c>
      <c r="S112" s="42">
        <v>2019</v>
      </c>
      <c r="T112" s="42">
        <v>2020</v>
      </c>
      <c r="U112" s="42">
        <v>2021</v>
      </c>
      <c r="V112" s="42">
        <v>2022</v>
      </c>
      <c r="W112" s="96"/>
      <c r="X112" s="42" t="s">
        <v>241</v>
      </c>
      <c r="Y112" s="42" t="s">
        <v>242</v>
      </c>
    </row>
    <row r="113" spans="1:25" s="21" customFormat="1" ht="24.9" customHeight="1" x14ac:dyDescent="0.3">
      <c r="A113" s="8" t="s">
        <v>11</v>
      </c>
      <c r="B113" s="80">
        <v>1</v>
      </c>
      <c r="C113" s="80">
        <v>4</v>
      </c>
      <c r="D113" s="80">
        <v>3</v>
      </c>
      <c r="E113" s="80">
        <v>1</v>
      </c>
      <c r="F113" s="88">
        <v>0</v>
      </c>
      <c r="G113" s="80">
        <v>4</v>
      </c>
      <c r="H113" s="80">
        <v>2</v>
      </c>
      <c r="I113" s="80">
        <v>1</v>
      </c>
      <c r="J113" s="80">
        <v>1</v>
      </c>
      <c r="K113" s="80">
        <v>2</v>
      </c>
      <c r="L113" s="30"/>
      <c r="M113" s="104">
        <f t="shared" ref="M113:M116" si="58">B113/B$116</f>
        <v>0.5</v>
      </c>
      <c r="N113" s="104">
        <f t="shared" ref="N113:N116" si="59">C113/C$116</f>
        <v>0.5714285714285714</v>
      </c>
      <c r="O113" s="104">
        <f t="shared" ref="O113:O116" si="60">D113/D$116</f>
        <v>0.1875</v>
      </c>
      <c r="P113" s="104">
        <f t="shared" ref="P113:P116" si="61">E113/E$116</f>
        <v>0.125</v>
      </c>
      <c r="Q113" s="104">
        <f t="shared" ref="Q113:Q116" si="62">F113/F$116</f>
        <v>0</v>
      </c>
      <c r="R113" s="104">
        <f t="shared" ref="R113:R116" si="63">G113/G$116</f>
        <v>0.5</v>
      </c>
      <c r="S113" s="104">
        <f t="shared" ref="S113:S116" si="64">H113/H$116</f>
        <v>0.18181818181818182</v>
      </c>
      <c r="T113" s="104">
        <f t="shared" ref="T113:T116" si="65">I113/I$116</f>
        <v>0.2</v>
      </c>
      <c r="U113" s="104">
        <f t="shared" ref="U113:U116" si="66">J113/J$116</f>
        <v>0.14285714285714285</v>
      </c>
      <c r="V113" s="104">
        <f t="shared" ref="V113:V116" si="67">K113/K$116</f>
        <v>0.15384615384615385</v>
      </c>
      <c r="W113" s="30"/>
      <c r="X113" s="9">
        <f t="shared" ref="X113:X116" si="68">K113/B113-1</f>
        <v>1</v>
      </c>
      <c r="Y113" s="12">
        <f t="shared" ref="Y113:Y116" si="69">V113-M113</f>
        <v>-0.34615384615384615</v>
      </c>
    </row>
    <row r="114" spans="1:25" s="21" customFormat="1" ht="24.9" customHeight="1" x14ac:dyDescent="0.3">
      <c r="A114" s="8" t="s">
        <v>12</v>
      </c>
      <c r="B114" s="80">
        <v>1</v>
      </c>
      <c r="C114" s="80">
        <v>3</v>
      </c>
      <c r="D114" s="80">
        <v>11</v>
      </c>
      <c r="E114" s="80">
        <v>5</v>
      </c>
      <c r="F114" s="88">
        <v>5</v>
      </c>
      <c r="G114" s="80">
        <v>4</v>
      </c>
      <c r="H114" s="80">
        <v>8</v>
      </c>
      <c r="I114" s="80">
        <v>3</v>
      </c>
      <c r="J114" s="80">
        <v>5</v>
      </c>
      <c r="K114" s="80">
        <v>9</v>
      </c>
      <c r="L114" s="30"/>
      <c r="M114" s="104">
        <f t="shared" si="58"/>
        <v>0.5</v>
      </c>
      <c r="N114" s="104">
        <f t="shared" si="59"/>
        <v>0.42857142857142855</v>
      </c>
      <c r="O114" s="104">
        <f t="shared" si="60"/>
        <v>0.6875</v>
      </c>
      <c r="P114" s="104">
        <f t="shared" si="61"/>
        <v>0.625</v>
      </c>
      <c r="Q114" s="104">
        <f t="shared" si="62"/>
        <v>1</v>
      </c>
      <c r="R114" s="104">
        <f t="shared" si="63"/>
        <v>0.5</v>
      </c>
      <c r="S114" s="104">
        <f t="shared" si="64"/>
        <v>0.72727272727272729</v>
      </c>
      <c r="T114" s="104">
        <f t="shared" si="65"/>
        <v>0.6</v>
      </c>
      <c r="U114" s="104">
        <f t="shared" si="66"/>
        <v>0.7142857142857143</v>
      </c>
      <c r="V114" s="104">
        <f t="shared" si="67"/>
        <v>0.69230769230769229</v>
      </c>
      <c r="W114" s="30"/>
      <c r="X114" s="9">
        <f t="shared" si="68"/>
        <v>8</v>
      </c>
      <c r="Y114" s="12">
        <f t="shared" si="69"/>
        <v>0.19230769230769229</v>
      </c>
    </row>
    <row r="115" spans="1:25" s="21" customFormat="1" ht="24.9" customHeight="1" x14ac:dyDescent="0.3">
      <c r="A115" s="8" t="s">
        <v>13</v>
      </c>
      <c r="B115" s="80">
        <v>0</v>
      </c>
      <c r="C115" s="80">
        <v>0</v>
      </c>
      <c r="D115" s="80">
        <v>2</v>
      </c>
      <c r="E115" s="80">
        <v>2</v>
      </c>
      <c r="F115" s="88">
        <v>0</v>
      </c>
      <c r="G115" s="80">
        <v>0</v>
      </c>
      <c r="H115" s="80">
        <v>1</v>
      </c>
      <c r="I115" s="80">
        <v>1</v>
      </c>
      <c r="J115" s="80">
        <v>1</v>
      </c>
      <c r="K115" s="80">
        <v>2</v>
      </c>
      <c r="L115" s="30"/>
      <c r="M115" s="104">
        <f t="shared" si="58"/>
        <v>0</v>
      </c>
      <c r="N115" s="104">
        <f t="shared" si="59"/>
        <v>0</v>
      </c>
      <c r="O115" s="104">
        <f t="shared" si="60"/>
        <v>0.125</v>
      </c>
      <c r="P115" s="104">
        <f t="shared" si="61"/>
        <v>0.25</v>
      </c>
      <c r="Q115" s="104">
        <f t="shared" si="62"/>
        <v>0</v>
      </c>
      <c r="R115" s="104">
        <f t="shared" si="63"/>
        <v>0</v>
      </c>
      <c r="S115" s="104">
        <f t="shared" si="64"/>
        <v>9.0909090909090912E-2</v>
      </c>
      <c r="T115" s="104">
        <f t="shared" si="65"/>
        <v>0.2</v>
      </c>
      <c r="U115" s="104">
        <f t="shared" si="66"/>
        <v>0.14285714285714285</v>
      </c>
      <c r="V115" s="104">
        <f t="shared" si="67"/>
        <v>0.15384615384615385</v>
      </c>
      <c r="W115" s="30"/>
      <c r="X115" s="9">
        <v>0</v>
      </c>
      <c r="Y115" s="12">
        <f t="shared" si="69"/>
        <v>0.15384615384615385</v>
      </c>
    </row>
    <row r="116" spans="1:25" s="21" customFormat="1" ht="24.9" customHeight="1" x14ac:dyDescent="0.3">
      <c r="A116" s="52" t="s">
        <v>4</v>
      </c>
      <c r="B116" s="81">
        <v>2</v>
      </c>
      <c r="C116" s="81">
        <v>7</v>
      </c>
      <c r="D116" s="81">
        <v>16</v>
      </c>
      <c r="E116" s="81">
        <v>8</v>
      </c>
      <c r="F116" s="89">
        <v>5</v>
      </c>
      <c r="G116" s="81">
        <v>8</v>
      </c>
      <c r="H116" s="81">
        <v>11</v>
      </c>
      <c r="I116" s="81">
        <v>5</v>
      </c>
      <c r="J116" s="81">
        <v>7</v>
      </c>
      <c r="K116" s="81">
        <v>13</v>
      </c>
      <c r="L116" s="94"/>
      <c r="M116" s="105">
        <f t="shared" si="58"/>
        <v>1</v>
      </c>
      <c r="N116" s="105">
        <f t="shared" si="59"/>
        <v>1</v>
      </c>
      <c r="O116" s="105">
        <f t="shared" si="60"/>
        <v>1</v>
      </c>
      <c r="P116" s="105">
        <f t="shared" si="61"/>
        <v>1</v>
      </c>
      <c r="Q116" s="105">
        <f t="shared" si="62"/>
        <v>1</v>
      </c>
      <c r="R116" s="105">
        <f t="shared" si="63"/>
        <v>1</v>
      </c>
      <c r="S116" s="105">
        <f t="shared" si="64"/>
        <v>1</v>
      </c>
      <c r="T116" s="105">
        <f t="shared" si="65"/>
        <v>1</v>
      </c>
      <c r="U116" s="105">
        <f t="shared" si="66"/>
        <v>1</v>
      </c>
      <c r="V116" s="105">
        <f t="shared" si="67"/>
        <v>1</v>
      </c>
      <c r="W116" s="94"/>
      <c r="X116" s="10">
        <f t="shared" si="68"/>
        <v>5.5</v>
      </c>
      <c r="Y116" s="14">
        <f t="shared" si="69"/>
        <v>0</v>
      </c>
    </row>
    <row r="117" spans="1:25" s="21" customFormat="1" ht="24.9" customHeight="1" x14ac:dyDescent="0.3">
      <c r="A117" s="13" t="s">
        <v>41</v>
      </c>
      <c r="B117" s="85"/>
      <c r="C117" s="85"/>
      <c r="D117" s="85"/>
      <c r="E117" s="85"/>
      <c r="F117" s="85"/>
      <c r="G117" s="85"/>
      <c r="H117" s="85"/>
      <c r="I117" s="85"/>
      <c r="J117" s="85"/>
      <c r="K117" s="85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24"/>
      <c r="W117" s="30"/>
      <c r="X117" s="53"/>
      <c r="Y117" s="53"/>
    </row>
    <row r="118" spans="1:25" s="21" customFormat="1" ht="24.9" customHeight="1" x14ac:dyDescent="0.3"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24"/>
      <c r="W118" s="30"/>
      <c r="X118" s="53"/>
      <c r="Y118" s="53"/>
    </row>
    <row r="119" spans="1:25" s="21" customFormat="1" ht="50.1" customHeight="1" x14ac:dyDescent="0.3">
      <c r="A119" s="36" t="s">
        <v>43</v>
      </c>
      <c r="B119" s="42">
        <v>2013</v>
      </c>
      <c r="C119" s="42">
        <v>2014</v>
      </c>
      <c r="D119" s="42">
        <v>2015</v>
      </c>
      <c r="E119" s="42">
        <v>2016</v>
      </c>
      <c r="F119" s="42">
        <v>2017</v>
      </c>
      <c r="G119" s="42">
        <v>2018</v>
      </c>
      <c r="H119" s="42">
        <v>2019</v>
      </c>
      <c r="I119" s="42">
        <v>2020</v>
      </c>
      <c r="J119" s="42">
        <v>2021</v>
      </c>
      <c r="K119" s="42">
        <v>2022</v>
      </c>
      <c r="L119" s="95"/>
      <c r="M119" s="42">
        <v>2013</v>
      </c>
      <c r="N119" s="42">
        <v>2014</v>
      </c>
      <c r="O119" s="42">
        <v>2015</v>
      </c>
      <c r="P119" s="42">
        <v>2016</v>
      </c>
      <c r="Q119" s="42">
        <v>2017</v>
      </c>
      <c r="R119" s="42">
        <v>2018</v>
      </c>
      <c r="S119" s="42">
        <v>2019</v>
      </c>
      <c r="T119" s="42">
        <v>2020</v>
      </c>
      <c r="U119" s="42">
        <v>2021</v>
      </c>
      <c r="V119" s="42">
        <v>2022</v>
      </c>
      <c r="W119" s="96"/>
      <c r="X119" s="42" t="s">
        <v>241</v>
      </c>
      <c r="Y119" s="42" t="s">
        <v>242</v>
      </c>
    </row>
    <row r="120" spans="1:25" s="21" customFormat="1" ht="24.9" customHeight="1" x14ac:dyDescent="0.3">
      <c r="A120" s="8" t="s">
        <v>44</v>
      </c>
      <c r="B120" s="80">
        <v>1771</v>
      </c>
      <c r="C120" s="80">
        <v>1894</v>
      </c>
      <c r="D120" s="80">
        <v>1849</v>
      </c>
      <c r="E120" s="80">
        <v>1924</v>
      </c>
      <c r="F120" s="80">
        <v>1783</v>
      </c>
      <c r="G120" s="80">
        <v>1977</v>
      </c>
      <c r="H120" s="80">
        <v>2247</v>
      </c>
      <c r="I120" s="80">
        <v>2131</v>
      </c>
      <c r="J120" s="80">
        <v>2056</v>
      </c>
      <c r="K120" s="80">
        <v>2257</v>
      </c>
      <c r="L120" s="30"/>
      <c r="M120" s="104">
        <f t="shared" ref="M120:V121" si="70">B120/B$122</f>
        <v>0.95163890381515315</v>
      </c>
      <c r="N120" s="104">
        <f t="shared" si="70"/>
        <v>0.94889779559118237</v>
      </c>
      <c r="O120" s="104">
        <f t="shared" si="70"/>
        <v>0.96101871101871106</v>
      </c>
      <c r="P120" s="104">
        <f t="shared" si="70"/>
        <v>0.96392785571142281</v>
      </c>
      <c r="Q120" s="104">
        <f t="shared" si="70"/>
        <v>0.96118598382749321</v>
      </c>
      <c r="R120" s="104">
        <f t="shared" si="70"/>
        <v>0.95738498789346249</v>
      </c>
      <c r="S120" s="104">
        <f t="shared" si="70"/>
        <v>0.94730185497470487</v>
      </c>
      <c r="T120" s="104">
        <f t="shared" si="70"/>
        <v>0.94125441696113077</v>
      </c>
      <c r="U120" s="104">
        <f t="shared" si="70"/>
        <v>0.9311594202898551</v>
      </c>
      <c r="V120" s="104">
        <f t="shared" si="70"/>
        <v>0.96783876500857635</v>
      </c>
      <c r="W120" s="30"/>
      <c r="X120" s="9">
        <f t="shared" ref="X120:X122" si="71">K120/B120-1</f>
        <v>0.27442123094297011</v>
      </c>
      <c r="Y120" s="12">
        <f t="shared" ref="Y120:Y122" si="72">V120-M120</f>
        <v>1.6199861193423204E-2</v>
      </c>
    </row>
    <row r="121" spans="1:25" s="21" customFormat="1" ht="24.9" customHeight="1" x14ac:dyDescent="0.3">
      <c r="A121" s="8" t="s">
        <v>45</v>
      </c>
      <c r="B121" s="80">
        <v>90</v>
      </c>
      <c r="C121" s="80">
        <v>102</v>
      </c>
      <c r="D121" s="80">
        <v>75</v>
      </c>
      <c r="E121" s="80">
        <v>72</v>
      </c>
      <c r="F121" s="80">
        <v>72</v>
      </c>
      <c r="G121" s="80">
        <v>88</v>
      </c>
      <c r="H121" s="80">
        <v>125</v>
      </c>
      <c r="I121" s="80">
        <v>133</v>
      </c>
      <c r="J121" s="80">
        <v>152</v>
      </c>
      <c r="K121" s="80">
        <v>75</v>
      </c>
      <c r="L121" s="30"/>
      <c r="M121" s="104">
        <f t="shared" si="70"/>
        <v>4.8361096184846859E-2</v>
      </c>
      <c r="N121" s="104">
        <f t="shared" si="70"/>
        <v>5.1102204408817638E-2</v>
      </c>
      <c r="O121" s="104">
        <f t="shared" si="70"/>
        <v>3.8981288981288983E-2</v>
      </c>
      <c r="P121" s="104">
        <f t="shared" si="70"/>
        <v>3.6072144288577156E-2</v>
      </c>
      <c r="Q121" s="104">
        <f t="shared" si="70"/>
        <v>3.8814016172506738E-2</v>
      </c>
      <c r="R121" s="104">
        <f t="shared" si="70"/>
        <v>4.261501210653753E-2</v>
      </c>
      <c r="S121" s="104">
        <f t="shared" si="70"/>
        <v>5.2698145025295108E-2</v>
      </c>
      <c r="T121" s="104">
        <f t="shared" si="70"/>
        <v>5.8745583038869259E-2</v>
      </c>
      <c r="U121" s="104">
        <f t="shared" si="70"/>
        <v>6.8840579710144928E-2</v>
      </c>
      <c r="V121" s="104">
        <f t="shared" si="70"/>
        <v>3.2161234991423669E-2</v>
      </c>
      <c r="W121" s="30"/>
      <c r="X121" s="9">
        <f t="shared" si="71"/>
        <v>-0.16666666666666663</v>
      </c>
      <c r="Y121" s="12">
        <f t="shared" si="72"/>
        <v>-1.619986119342319E-2</v>
      </c>
    </row>
    <row r="122" spans="1:25" s="21" customFormat="1" ht="24.9" customHeight="1" x14ac:dyDescent="0.3">
      <c r="A122" s="52" t="s">
        <v>4</v>
      </c>
      <c r="B122" s="81">
        <v>1861</v>
      </c>
      <c r="C122" s="81">
        <v>1996</v>
      </c>
      <c r="D122" s="81">
        <v>1924</v>
      </c>
      <c r="E122" s="81">
        <v>1996</v>
      </c>
      <c r="F122" s="81">
        <v>1855</v>
      </c>
      <c r="G122" s="81">
        <v>2065</v>
      </c>
      <c r="H122" s="81">
        <v>2372</v>
      </c>
      <c r="I122" s="81">
        <v>2264</v>
      </c>
      <c r="J122" s="81">
        <v>2208</v>
      </c>
      <c r="K122" s="81">
        <v>2332</v>
      </c>
      <c r="L122" s="94"/>
      <c r="M122" s="105">
        <v>1</v>
      </c>
      <c r="N122" s="105">
        <v>1</v>
      </c>
      <c r="O122" s="105">
        <v>1</v>
      </c>
      <c r="P122" s="105">
        <v>1</v>
      </c>
      <c r="Q122" s="105">
        <v>1</v>
      </c>
      <c r="R122" s="105">
        <v>1</v>
      </c>
      <c r="S122" s="105">
        <v>1</v>
      </c>
      <c r="T122" s="105">
        <v>1</v>
      </c>
      <c r="U122" s="105">
        <v>1</v>
      </c>
      <c r="V122" s="105">
        <v>1</v>
      </c>
      <c r="W122" s="94"/>
      <c r="X122" s="10">
        <f t="shared" si="71"/>
        <v>0.25308973670069856</v>
      </c>
      <c r="Y122" s="14">
        <f t="shared" si="72"/>
        <v>0</v>
      </c>
    </row>
    <row r="123" spans="1:25" s="21" customFormat="1" ht="24.9" customHeight="1" x14ac:dyDescent="0.3"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24"/>
      <c r="W123" s="30"/>
      <c r="X123" s="53"/>
      <c r="Y123" s="53"/>
    </row>
    <row r="124" spans="1:25" s="21" customFormat="1" ht="24.9" customHeight="1" x14ac:dyDescent="0.3">
      <c r="A124" s="48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24"/>
      <c r="W124" s="30"/>
      <c r="X124" s="53"/>
      <c r="Y124" s="53"/>
    </row>
    <row r="125" spans="1:25" s="21" customFormat="1" ht="50.1" customHeight="1" x14ac:dyDescent="0.3">
      <c r="A125" s="36" t="s">
        <v>46</v>
      </c>
      <c r="B125" s="42">
        <v>2013</v>
      </c>
      <c r="C125" s="42">
        <v>2014</v>
      </c>
      <c r="D125" s="42">
        <v>2015</v>
      </c>
      <c r="E125" s="42">
        <v>2016</v>
      </c>
      <c r="F125" s="42">
        <v>2017</v>
      </c>
      <c r="G125" s="42">
        <v>2018</v>
      </c>
      <c r="H125" s="42">
        <v>2019</v>
      </c>
      <c r="I125" s="42">
        <v>2020</v>
      </c>
      <c r="J125" s="42">
        <v>2021</v>
      </c>
      <c r="K125" s="42">
        <v>2022</v>
      </c>
      <c r="L125" s="95"/>
      <c r="M125" s="42">
        <v>2013</v>
      </c>
      <c r="N125" s="42">
        <v>2014</v>
      </c>
      <c r="O125" s="42">
        <v>2015</v>
      </c>
      <c r="P125" s="42">
        <v>2016</v>
      </c>
      <c r="Q125" s="42">
        <v>2017</v>
      </c>
      <c r="R125" s="42">
        <v>2018</v>
      </c>
      <c r="S125" s="42">
        <v>2019</v>
      </c>
      <c r="T125" s="42">
        <v>2020</v>
      </c>
      <c r="U125" s="42">
        <v>2021</v>
      </c>
      <c r="V125" s="42">
        <v>2022</v>
      </c>
      <c r="W125" s="96"/>
      <c r="X125" s="42" t="s">
        <v>241</v>
      </c>
      <c r="Y125" s="42" t="s">
        <v>242</v>
      </c>
    </row>
    <row r="126" spans="1:25" s="21" customFormat="1" ht="24.9" customHeight="1" x14ac:dyDescent="0.3">
      <c r="A126" s="8" t="s">
        <v>47</v>
      </c>
      <c r="B126" s="80">
        <v>936</v>
      </c>
      <c r="C126" s="80">
        <v>1031</v>
      </c>
      <c r="D126" s="80">
        <v>984</v>
      </c>
      <c r="E126" s="80">
        <v>958</v>
      </c>
      <c r="F126" s="80">
        <v>911</v>
      </c>
      <c r="G126" s="80">
        <v>1054</v>
      </c>
      <c r="H126" s="80">
        <v>1172</v>
      </c>
      <c r="I126" s="80">
        <v>1115</v>
      </c>
      <c r="J126" s="80">
        <v>1089</v>
      </c>
      <c r="K126" s="80">
        <v>1130</v>
      </c>
      <c r="L126" s="30"/>
      <c r="M126" s="104">
        <f t="shared" ref="M126:V128" si="73">B126/B$129</f>
        <v>0.50295540032240726</v>
      </c>
      <c r="N126" s="104">
        <f t="shared" si="73"/>
        <v>0.51653306613226457</v>
      </c>
      <c r="O126" s="104">
        <f t="shared" si="73"/>
        <v>0.51143451143451146</v>
      </c>
      <c r="P126" s="104">
        <f t="shared" si="73"/>
        <v>0.47995991983967934</v>
      </c>
      <c r="Q126" s="104">
        <f t="shared" si="73"/>
        <v>0.49110512129380052</v>
      </c>
      <c r="R126" s="104">
        <f t="shared" si="73"/>
        <v>0.5104116222760291</v>
      </c>
      <c r="S126" s="104">
        <f t="shared" si="73"/>
        <v>0.49409780775716694</v>
      </c>
      <c r="T126" s="104">
        <f t="shared" si="73"/>
        <v>0.49249116607773852</v>
      </c>
      <c r="U126" s="104">
        <f t="shared" si="73"/>
        <v>0.49320652173913043</v>
      </c>
      <c r="V126" s="104">
        <f t="shared" si="73"/>
        <v>0.48456260720411665</v>
      </c>
      <c r="W126" s="30"/>
      <c r="X126" s="9">
        <f t="shared" ref="X126:X129" si="74">K126/B126-1</f>
        <v>0.20726495726495719</v>
      </c>
      <c r="Y126" s="12">
        <f t="shared" ref="Y126:Y129" si="75">V126-M126</f>
        <v>-1.8392793118290618E-2</v>
      </c>
    </row>
    <row r="127" spans="1:25" s="21" customFormat="1" ht="24.9" customHeight="1" x14ac:dyDescent="0.3">
      <c r="A127" s="8" t="s">
        <v>48</v>
      </c>
      <c r="B127" s="80">
        <v>924</v>
      </c>
      <c r="C127" s="80">
        <v>963</v>
      </c>
      <c r="D127" s="80">
        <v>940</v>
      </c>
      <c r="E127" s="80">
        <v>1037</v>
      </c>
      <c r="F127" s="80">
        <v>941</v>
      </c>
      <c r="G127" s="80">
        <v>1009</v>
      </c>
      <c r="H127" s="80">
        <v>1197</v>
      </c>
      <c r="I127" s="80">
        <v>1146</v>
      </c>
      <c r="J127" s="80">
        <v>1115</v>
      </c>
      <c r="K127" s="80">
        <v>1198</v>
      </c>
      <c r="L127" s="30"/>
      <c r="M127" s="104">
        <f t="shared" si="73"/>
        <v>0.4965072541644277</v>
      </c>
      <c r="N127" s="104">
        <f t="shared" si="73"/>
        <v>0.48246492985971945</v>
      </c>
      <c r="O127" s="104">
        <f t="shared" si="73"/>
        <v>0.48856548856548859</v>
      </c>
      <c r="P127" s="104">
        <f t="shared" si="73"/>
        <v>0.51953907815631262</v>
      </c>
      <c r="Q127" s="104">
        <f t="shared" si="73"/>
        <v>0.507277628032345</v>
      </c>
      <c r="R127" s="104">
        <f t="shared" si="73"/>
        <v>0.48861985472154962</v>
      </c>
      <c r="S127" s="104">
        <f t="shared" si="73"/>
        <v>0.50463743676222594</v>
      </c>
      <c r="T127" s="104">
        <f t="shared" si="73"/>
        <v>0.50618374558303891</v>
      </c>
      <c r="U127" s="104">
        <f t="shared" si="73"/>
        <v>0.50498188405797106</v>
      </c>
      <c r="V127" s="104">
        <f t="shared" si="73"/>
        <v>0.51372212692967412</v>
      </c>
      <c r="W127" s="30"/>
      <c r="X127" s="9">
        <f t="shared" si="74"/>
        <v>0.29653679653679643</v>
      </c>
      <c r="Y127" s="12">
        <f t="shared" si="75"/>
        <v>1.7214872765246414E-2</v>
      </c>
    </row>
    <row r="128" spans="1:25" s="21" customFormat="1" ht="24.9" customHeight="1" x14ac:dyDescent="0.3">
      <c r="A128" s="8" t="s">
        <v>13</v>
      </c>
      <c r="B128" s="80">
        <v>1</v>
      </c>
      <c r="C128" s="80">
        <v>2</v>
      </c>
      <c r="D128" s="80">
        <v>0</v>
      </c>
      <c r="E128" s="80">
        <v>1</v>
      </c>
      <c r="F128" s="80">
        <v>3</v>
      </c>
      <c r="G128" s="80">
        <v>2</v>
      </c>
      <c r="H128" s="80">
        <v>3</v>
      </c>
      <c r="I128" s="80">
        <v>3</v>
      </c>
      <c r="J128" s="80">
        <v>4</v>
      </c>
      <c r="K128" s="80">
        <v>4</v>
      </c>
      <c r="L128" s="30"/>
      <c r="M128" s="104">
        <f t="shared" si="73"/>
        <v>5.3734551316496511E-4</v>
      </c>
      <c r="N128" s="104">
        <f t="shared" si="73"/>
        <v>1.002004008016032E-3</v>
      </c>
      <c r="O128" s="104">
        <f t="shared" si="73"/>
        <v>0</v>
      </c>
      <c r="P128" s="104">
        <f t="shared" si="73"/>
        <v>5.0100200400801599E-4</v>
      </c>
      <c r="Q128" s="104">
        <f t="shared" si="73"/>
        <v>1.6172506738544475E-3</v>
      </c>
      <c r="R128" s="104">
        <f t="shared" si="73"/>
        <v>9.6852300242130751E-4</v>
      </c>
      <c r="S128" s="104">
        <f t="shared" si="73"/>
        <v>1.2647554806070826E-3</v>
      </c>
      <c r="T128" s="104">
        <f t="shared" si="73"/>
        <v>1.3250883392226149E-3</v>
      </c>
      <c r="U128" s="104">
        <f t="shared" si="73"/>
        <v>1.8115942028985507E-3</v>
      </c>
      <c r="V128" s="104">
        <f t="shared" si="73"/>
        <v>1.7152658662092624E-3</v>
      </c>
      <c r="W128" s="30"/>
      <c r="X128" s="9">
        <f t="shared" si="74"/>
        <v>3</v>
      </c>
      <c r="Y128" s="12">
        <f t="shared" si="75"/>
        <v>1.1779203530442972E-3</v>
      </c>
    </row>
    <row r="129" spans="1:25" s="21" customFormat="1" ht="24.9" customHeight="1" x14ac:dyDescent="0.3">
      <c r="A129" s="52" t="s">
        <v>4</v>
      </c>
      <c r="B129" s="81">
        <v>1861</v>
      </c>
      <c r="C129" s="81">
        <v>1996</v>
      </c>
      <c r="D129" s="81">
        <v>1924</v>
      </c>
      <c r="E129" s="81">
        <v>1996</v>
      </c>
      <c r="F129" s="81">
        <v>1855</v>
      </c>
      <c r="G129" s="81">
        <v>2065</v>
      </c>
      <c r="H129" s="81">
        <v>2372</v>
      </c>
      <c r="I129" s="81">
        <v>2264</v>
      </c>
      <c r="J129" s="81">
        <v>2208</v>
      </c>
      <c r="K129" s="81">
        <v>2332</v>
      </c>
      <c r="L129" s="94"/>
      <c r="M129" s="105">
        <v>1</v>
      </c>
      <c r="N129" s="105">
        <v>1</v>
      </c>
      <c r="O129" s="105">
        <v>1</v>
      </c>
      <c r="P129" s="105">
        <v>1</v>
      </c>
      <c r="Q129" s="105">
        <v>1</v>
      </c>
      <c r="R129" s="105">
        <v>1</v>
      </c>
      <c r="S129" s="105">
        <v>1</v>
      </c>
      <c r="T129" s="105">
        <v>1</v>
      </c>
      <c r="U129" s="105">
        <v>1</v>
      </c>
      <c r="V129" s="105">
        <v>1</v>
      </c>
      <c r="W129" s="94"/>
      <c r="X129" s="10">
        <f t="shared" si="74"/>
        <v>0.25308973670069856</v>
      </c>
      <c r="Y129" s="14">
        <f t="shared" si="75"/>
        <v>0</v>
      </c>
    </row>
    <row r="130" spans="1:25" s="21" customFormat="1" ht="24.9" customHeight="1" x14ac:dyDescent="0.3">
      <c r="A130" s="13"/>
      <c r="B130" s="85"/>
      <c r="C130" s="85"/>
      <c r="D130" s="85"/>
      <c r="E130" s="85"/>
      <c r="F130" s="85"/>
      <c r="G130" s="85"/>
      <c r="H130" s="85"/>
      <c r="I130" s="85"/>
      <c r="J130" s="85"/>
      <c r="K130" s="85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24"/>
      <c r="W130" s="30"/>
      <c r="X130" s="53"/>
      <c r="Y130" s="53"/>
    </row>
    <row r="131" spans="1:25" s="21" customFormat="1" ht="50.1" customHeight="1" x14ac:dyDescent="0.3">
      <c r="A131" s="36" t="s">
        <v>49</v>
      </c>
      <c r="B131" s="42">
        <v>2013</v>
      </c>
      <c r="C131" s="42">
        <v>2014</v>
      </c>
      <c r="D131" s="42">
        <v>2015</v>
      </c>
      <c r="E131" s="42">
        <v>2016</v>
      </c>
      <c r="F131" s="42">
        <v>2017</v>
      </c>
      <c r="G131" s="42">
        <v>2018</v>
      </c>
      <c r="H131" s="42">
        <v>2019</v>
      </c>
      <c r="I131" s="42">
        <v>2020</v>
      </c>
      <c r="J131" s="42">
        <v>2021</v>
      </c>
      <c r="K131" s="42">
        <v>2022</v>
      </c>
      <c r="L131" s="83"/>
      <c r="M131" s="42">
        <v>2013</v>
      </c>
      <c r="N131" s="42">
        <v>2014</v>
      </c>
      <c r="O131" s="42">
        <v>2015</v>
      </c>
      <c r="P131" s="42">
        <v>2016</v>
      </c>
      <c r="Q131" s="42">
        <v>2017</v>
      </c>
      <c r="R131" s="42">
        <v>2018</v>
      </c>
      <c r="S131" s="42">
        <v>2019</v>
      </c>
      <c r="T131" s="42">
        <v>2020</v>
      </c>
      <c r="U131" s="42">
        <v>2021</v>
      </c>
      <c r="V131" s="42">
        <v>2022</v>
      </c>
      <c r="W131" s="96"/>
      <c r="X131" s="42" t="s">
        <v>241</v>
      </c>
      <c r="Y131" s="42" t="s">
        <v>242</v>
      </c>
    </row>
    <row r="132" spans="1:25" s="21" customFormat="1" ht="24.9" customHeight="1" x14ac:dyDescent="0.3">
      <c r="A132" s="8" t="s">
        <v>50</v>
      </c>
      <c r="B132" s="80">
        <v>1219</v>
      </c>
      <c r="C132" s="80">
        <v>1302</v>
      </c>
      <c r="D132" s="80">
        <v>1277</v>
      </c>
      <c r="E132" s="80">
        <v>1286</v>
      </c>
      <c r="F132" s="80">
        <v>1201</v>
      </c>
      <c r="G132" s="80">
        <v>1217</v>
      </c>
      <c r="H132" s="80">
        <v>1357</v>
      </c>
      <c r="I132" s="80">
        <v>1173</v>
      </c>
      <c r="J132" s="80">
        <v>1153</v>
      </c>
      <c r="K132" s="80">
        <v>1215</v>
      </c>
      <c r="L132" s="53"/>
      <c r="M132" s="104">
        <f>B132/B$139</f>
        <v>0.65502418054809242</v>
      </c>
      <c r="N132" s="104">
        <f t="shared" ref="M132:T139" si="76">C132/C$139</f>
        <v>0.65230460921843691</v>
      </c>
      <c r="O132" s="104">
        <f t="shared" si="76"/>
        <v>0.66372141372141369</v>
      </c>
      <c r="P132" s="104">
        <f t="shared" si="76"/>
        <v>0.64428857715430865</v>
      </c>
      <c r="Q132" s="104">
        <f t="shared" si="76"/>
        <v>0.64743935309973044</v>
      </c>
      <c r="R132" s="104">
        <f t="shared" si="76"/>
        <v>0.58934624697336557</v>
      </c>
      <c r="S132" s="104">
        <f t="shared" si="76"/>
        <v>0.57209106239460372</v>
      </c>
      <c r="T132" s="104">
        <f t="shared" si="76"/>
        <v>0.51810954063604242</v>
      </c>
      <c r="U132" s="104">
        <f t="shared" ref="U132:U139" si="77">J132/J$139</f>
        <v>0.52219202898550721</v>
      </c>
      <c r="V132" s="104">
        <f t="shared" ref="V132:V139" si="78">K132/K$139</f>
        <v>0.52101200686106341</v>
      </c>
      <c r="W132" s="30"/>
      <c r="X132" s="9">
        <f t="shared" ref="X132:X139" si="79">K132/B132-1</f>
        <v>-3.2813781788351148E-3</v>
      </c>
      <c r="Y132" s="12">
        <f t="shared" ref="Y132:Y139" si="80">V132-M132</f>
        <v>-0.134012173687029</v>
      </c>
    </row>
    <row r="133" spans="1:25" s="21" customFormat="1" ht="24.9" customHeight="1" x14ac:dyDescent="0.3">
      <c r="A133" s="8" t="s">
        <v>180</v>
      </c>
      <c r="B133" s="80">
        <v>178</v>
      </c>
      <c r="C133" s="80">
        <v>189</v>
      </c>
      <c r="D133" s="80">
        <v>153</v>
      </c>
      <c r="E133" s="80">
        <v>130</v>
      </c>
      <c r="F133" s="80">
        <v>115</v>
      </c>
      <c r="G133" s="80">
        <v>119</v>
      </c>
      <c r="H133" s="80">
        <v>123</v>
      </c>
      <c r="I133" s="80">
        <v>141</v>
      </c>
      <c r="J133" s="80">
        <v>161</v>
      </c>
      <c r="K133" s="80">
        <v>226</v>
      </c>
      <c r="L133" s="53"/>
      <c r="M133" s="104">
        <f t="shared" si="76"/>
        <v>9.5647501343363778E-2</v>
      </c>
      <c r="N133" s="104">
        <f t="shared" si="76"/>
        <v>9.4689378757515028E-2</v>
      </c>
      <c r="O133" s="104">
        <f t="shared" si="76"/>
        <v>7.9521829521829526E-2</v>
      </c>
      <c r="P133" s="104">
        <f t="shared" si="76"/>
        <v>6.513026052104208E-2</v>
      </c>
      <c r="Q133" s="104">
        <f t="shared" si="76"/>
        <v>6.1994609164420483E-2</v>
      </c>
      <c r="R133" s="104">
        <f t="shared" si="76"/>
        <v>5.7627118644067797E-2</v>
      </c>
      <c r="S133" s="104">
        <f t="shared" si="76"/>
        <v>5.1854974704890387E-2</v>
      </c>
      <c r="T133" s="104">
        <f t="shared" si="76"/>
        <v>6.2279151943462896E-2</v>
      </c>
      <c r="U133" s="104">
        <f t="shared" si="77"/>
        <v>7.2916666666666671E-2</v>
      </c>
      <c r="V133" s="104">
        <f t="shared" si="78"/>
        <v>9.6912521440823324E-2</v>
      </c>
      <c r="W133" s="30"/>
      <c r="X133" s="9">
        <f t="shared" si="79"/>
        <v>0.2696629213483146</v>
      </c>
      <c r="Y133" s="12">
        <f t="shared" si="80"/>
        <v>1.265020097459546E-3</v>
      </c>
    </row>
    <row r="134" spans="1:25" s="21" customFormat="1" ht="24.9" customHeight="1" x14ac:dyDescent="0.3">
      <c r="A134" s="8" t="s">
        <v>181</v>
      </c>
      <c r="B134" s="80">
        <v>53</v>
      </c>
      <c r="C134" s="80">
        <v>46</v>
      </c>
      <c r="D134" s="80">
        <v>37</v>
      </c>
      <c r="E134" s="80">
        <v>54</v>
      </c>
      <c r="F134" s="80">
        <v>46</v>
      </c>
      <c r="G134" s="80">
        <v>58</v>
      </c>
      <c r="H134" s="80">
        <v>55</v>
      </c>
      <c r="I134" s="80">
        <v>60</v>
      </c>
      <c r="J134" s="80">
        <v>57</v>
      </c>
      <c r="K134" s="80">
        <v>46</v>
      </c>
      <c r="L134" s="53"/>
      <c r="M134" s="104">
        <f t="shared" si="76"/>
        <v>2.8479312197743148E-2</v>
      </c>
      <c r="N134" s="104">
        <f t="shared" si="76"/>
        <v>2.3046092184368736E-2</v>
      </c>
      <c r="O134" s="104">
        <f t="shared" si="76"/>
        <v>1.9230769230769232E-2</v>
      </c>
      <c r="P134" s="104">
        <f t="shared" si="76"/>
        <v>2.7054108216432865E-2</v>
      </c>
      <c r="Q134" s="104">
        <f t="shared" si="76"/>
        <v>2.4797843665768194E-2</v>
      </c>
      <c r="R134" s="104">
        <f t="shared" si="76"/>
        <v>2.8087167070217918E-2</v>
      </c>
      <c r="S134" s="104">
        <f t="shared" si="76"/>
        <v>2.3187183811129847E-2</v>
      </c>
      <c r="T134" s="104">
        <f t="shared" si="76"/>
        <v>2.6501766784452298E-2</v>
      </c>
      <c r="U134" s="104">
        <f t="shared" si="77"/>
        <v>2.5815217391304348E-2</v>
      </c>
      <c r="V134" s="104">
        <f t="shared" si="78"/>
        <v>1.9725557461406518E-2</v>
      </c>
      <c r="W134" s="30"/>
      <c r="X134" s="9">
        <f t="shared" si="79"/>
        <v>-0.13207547169811318</v>
      </c>
      <c r="Y134" s="12">
        <f t="shared" si="80"/>
        <v>-8.7537547363366296E-3</v>
      </c>
    </row>
    <row r="135" spans="1:25" s="21" customFormat="1" ht="24.9" customHeight="1" x14ac:dyDescent="0.3">
      <c r="A135" s="8" t="s">
        <v>51</v>
      </c>
      <c r="B135" s="80">
        <v>35</v>
      </c>
      <c r="C135" s="80">
        <v>17</v>
      </c>
      <c r="D135" s="80">
        <v>26</v>
      </c>
      <c r="E135" s="80">
        <v>27</v>
      </c>
      <c r="F135" s="80">
        <v>21</v>
      </c>
      <c r="G135" s="80">
        <v>17</v>
      </c>
      <c r="H135" s="80">
        <v>37</v>
      </c>
      <c r="I135" s="80">
        <v>35</v>
      </c>
      <c r="J135" s="80">
        <v>31</v>
      </c>
      <c r="K135" s="80">
        <v>73</v>
      </c>
      <c r="L135" s="53"/>
      <c r="M135" s="104">
        <f t="shared" si="76"/>
        <v>1.8807092960773777E-2</v>
      </c>
      <c r="N135" s="104">
        <f t="shared" si="76"/>
        <v>8.5170340681362724E-3</v>
      </c>
      <c r="O135" s="104">
        <f t="shared" si="76"/>
        <v>1.3513513513513514E-2</v>
      </c>
      <c r="P135" s="104">
        <f t="shared" si="76"/>
        <v>1.3527054108216433E-2</v>
      </c>
      <c r="Q135" s="104">
        <f t="shared" si="76"/>
        <v>1.1320754716981131E-2</v>
      </c>
      <c r="R135" s="104">
        <f t="shared" si="76"/>
        <v>8.2324455205811144E-3</v>
      </c>
      <c r="S135" s="104">
        <f t="shared" si="76"/>
        <v>1.5598650927487353E-2</v>
      </c>
      <c r="T135" s="104">
        <f t="shared" si="76"/>
        <v>1.5459363957597174E-2</v>
      </c>
      <c r="U135" s="104">
        <f t="shared" si="77"/>
        <v>1.4039855072463768E-2</v>
      </c>
      <c r="V135" s="104">
        <f t="shared" si="78"/>
        <v>3.1303602058319037E-2</v>
      </c>
      <c r="W135" s="30"/>
      <c r="X135" s="9">
        <f t="shared" si="79"/>
        <v>1.0857142857142859</v>
      </c>
      <c r="Y135" s="12">
        <f t="shared" si="80"/>
        <v>1.2496509097545259E-2</v>
      </c>
    </row>
    <row r="136" spans="1:25" s="21" customFormat="1" ht="24.9" customHeight="1" x14ac:dyDescent="0.3">
      <c r="A136" s="8" t="s">
        <v>52</v>
      </c>
      <c r="B136" s="80">
        <v>12</v>
      </c>
      <c r="C136" s="80">
        <v>13</v>
      </c>
      <c r="D136" s="80">
        <v>16</v>
      </c>
      <c r="E136" s="80">
        <v>21</v>
      </c>
      <c r="F136" s="80">
        <v>21</v>
      </c>
      <c r="G136" s="80">
        <v>21</v>
      </c>
      <c r="H136" s="80">
        <v>27</v>
      </c>
      <c r="I136" s="80">
        <v>20</v>
      </c>
      <c r="J136" s="80">
        <v>22</v>
      </c>
      <c r="K136" s="80">
        <v>12</v>
      </c>
      <c r="L136" s="53"/>
      <c r="M136" s="104">
        <f t="shared" si="76"/>
        <v>6.4481461579795809E-3</v>
      </c>
      <c r="N136" s="104">
        <f t="shared" si="76"/>
        <v>6.513026052104208E-3</v>
      </c>
      <c r="O136" s="104">
        <f t="shared" si="76"/>
        <v>8.3160083160083165E-3</v>
      </c>
      <c r="P136" s="104">
        <f t="shared" si="76"/>
        <v>1.0521042084168337E-2</v>
      </c>
      <c r="Q136" s="104">
        <f t="shared" si="76"/>
        <v>1.1320754716981131E-2</v>
      </c>
      <c r="R136" s="104">
        <f t="shared" si="76"/>
        <v>1.0169491525423728E-2</v>
      </c>
      <c r="S136" s="104">
        <f t="shared" si="76"/>
        <v>1.1382799325463743E-2</v>
      </c>
      <c r="T136" s="104">
        <f t="shared" si="76"/>
        <v>8.8339222614840993E-3</v>
      </c>
      <c r="U136" s="104">
        <f t="shared" si="77"/>
        <v>9.9637681159420281E-3</v>
      </c>
      <c r="V136" s="104">
        <f t="shared" si="78"/>
        <v>5.1457975986277877E-3</v>
      </c>
      <c r="W136" s="30"/>
      <c r="X136" s="9">
        <f t="shared" si="79"/>
        <v>0</v>
      </c>
      <c r="Y136" s="12">
        <f t="shared" si="80"/>
        <v>-1.3023485593517932E-3</v>
      </c>
    </row>
    <row r="137" spans="1:25" s="21" customFormat="1" ht="24.9" customHeight="1" x14ac:dyDescent="0.3">
      <c r="A137" s="8" t="s">
        <v>182</v>
      </c>
      <c r="B137" s="80">
        <v>11</v>
      </c>
      <c r="C137" s="80">
        <v>4</v>
      </c>
      <c r="D137" s="80">
        <v>3</v>
      </c>
      <c r="E137" s="80">
        <v>4</v>
      </c>
      <c r="F137" s="80">
        <v>4</v>
      </c>
      <c r="G137" s="80">
        <v>7</v>
      </c>
      <c r="H137" s="80">
        <v>4</v>
      </c>
      <c r="I137" s="80">
        <v>2</v>
      </c>
      <c r="J137" s="80">
        <v>1</v>
      </c>
      <c r="K137" s="80">
        <v>5</v>
      </c>
      <c r="L137" s="53"/>
      <c r="M137" s="104">
        <f t="shared" si="76"/>
        <v>5.9108006448146157E-3</v>
      </c>
      <c r="N137" s="104">
        <f t="shared" si="76"/>
        <v>2.004008016032064E-3</v>
      </c>
      <c r="O137" s="104">
        <f t="shared" si="76"/>
        <v>1.5592515592515593E-3</v>
      </c>
      <c r="P137" s="104">
        <f t="shared" si="76"/>
        <v>2.004008016032064E-3</v>
      </c>
      <c r="Q137" s="104">
        <f t="shared" si="76"/>
        <v>2.1563342318059301E-3</v>
      </c>
      <c r="R137" s="104">
        <f t="shared" si="76"/>
        <v>3.3898305084745762E-3</v>
      </c>
      <c r="S137" s="104">
        <f t="shared" si="76"/>
        <v>1.6863406408094434E-3</v>
      </c>
      <c r="T137" s="104">
        <f t="shared" si="76"/>
        <v>8.8339222614840988E-4</v>
      </c>
      <c r="U137" s="104">
        <f t="shared" si="77"/>
        <v>4.5289855072463769E-4</v>
      </c>
      <c r="V137" s="104">
        <f t="shared" si="78"/>
        <v>2.1440823327615781E-3</v>
      </c>
      <c r="W137" s="30"/>
      <c r="X137" s="9">
        <f t="shared" si="79"/>
        <v>-0.54545454545454541</v>
      </c>
      <c r="Y137" s="12">
        <f t="shared" si="80"/>
        <v>-3.7667183120530376E-3</v>
      </c>
    </row>
    <row r="138" spans="1:25" s="21" customFormat="1" ht="24.9" customHeight="1" x14ac:dyDescent="0.3">
      <c r="A138" s="8" t="s">
        <v>53</v>
      </c>
      <c r="B138" s="80">
        <v>353</v>
      </c>
      <c r="C138" s="80">
        <v>425</v>
      </c>
      <c r="D138" s="80">
        <v>412</v>
      </c>
      <c r="E138" s="80">
        <v>474</v>
      </c>
      <c r="F138" s="80">
        <v>447</v>
      </c>
      <c r="G138" s="80">
        <v>626</v>
      </c>
      <c r="H138" s="80">
        <v>769</v>
      </c>
      <c r="I138" s="80">
        <v>833</v>
      </c>
      <c r="J138" s="80">
        <v>783</v>
      </c>
      <c r="K138" s="80">
        <f>K139-SUM(K132:K137)</f>
        <v>755</v>
      </c>
      <c r="L138" s="53"/>
      <c r="M138" s="104">
        <f t="shared" si="76"/>
        <v>0.18968296614723268</v>
      </c>
      <c r="N138" s="104">
        <f t="shared" si="76"/>
        <v>0.2129258517034068</v>
      </c>
      <c r="O138" s="104">
        <f t="shared" si="76"/>
        <v>0.21413721413721415</v>
      </c>
      <c r="P138" s="104">
        <f t="shared" si="76"/>
        <v>0.23747494989979959</v>
      </c>
      <c r="Q138" s="104">
        <f t="shared" si="76"/>
        <v>0.24097035040431267</v>
      </c>
      <c r="R138" s="104">
        <f t="shared" si="76"/>
        <v>0.30314769975786926</v>
      </c>
      <c r="S138" s="104">
        <f t="shared" si="76"/>
        <v>0.32419898819561549</v>
      </c>
      <c r="T138" s="104">
        <f t="shared" si="76"/>
        <v>0.36793286219081273</v>
      </c>
      <c r="U138" s="104">
        <f t="shared" si="77"/>
        <v>0.3546195652173913</v>
      </c>
      <c r="V138" s="104">
        <f t="shared" si="78"/>
        <v>0.32375643224699829</v>
      </c>
      <c r="W138" s="30"/>
      <c r="X138" s="9">
        <f t="shared" si="79"/>
        <v>1.1388101983002832</v>
      </c>
      <c r="Y138" s="12">
        <f t="shared" si="80"/>
        <v>0.13407346609976561</v>
      </c>
    </row>
    <row r="139" spans="1:25" s="21" customFormat="1" ht="24.9" customHeight="1" x14ac:dyDescent="0.3">
      <c r="A139" s="52" t="s">
        <v>4</v>
      </c>
      <c r="B139" s="81">
        <v>1861</v>
      </c>
      <c r="C139" s="81">
        <v>1996</v>
      </c>
      <c r="D139" s="81">
        <v>1924</v>
      </c>
      <c r="E139" s="81">
        <v>1996</v>
      </c>
      <c r="F139" s="81">
        <v>1855</v>
      </c>
      <c r="G139" s="81">
        <v>2065</v>
      </c>
      <c r="H139" s="81">
        <v>2372</v>
      </c>
      <c r="I139" s="81">
        <v>2264</v>
      </c>
      <c r="J139" s="81">
        <v>2208</v>
      </c>
      <c r="K139" s="81">
        <v>2332</v>
      </c>
      <c r="L139" s="82"/>
      <c r="M139" s="105">
        <f t="shared" si="76"/>
        <v>1</v>
      </c>
      <c r="N139" s="105">
        <f t="shared" si="76"/>
        <v>1</v>
      </c>
      <c r="O139" s="105">
        <f t="shared" si="76"/>
        <v>1</v>
      </c>
      <c r="P139" s="105">
        <f t="shared" si="76"/>
        <v>1</v>
      </c>
      <c r="Q139" s="105">
        <f t="shared" si="76"/>
        <v>1</v>
      </c>
      <c r="R139" s="105">
        <f t="shared" si="76"/>
        <v>1</v>
      </c>
      <c r="S139" s="105">
        <f t="shared" si="76"/>
        <v>1</v>
      </c>
      <c r="T139" s="105">
        <f t="shared" si="76"/>
        <v>1</v>
      </c>
      <c r="U139" s="105">
        <f t="shared" si="77"/>
        <v>1</v>
      </c>
      <c r="V139" s="105">
        <f t="shared" si="78"/>
        <v>1</v>
      </c>
      <c r="W139" s="94"/>
      <c r="X139" s="10">
        <f t="shared" si="79"/>
        <v>0.25308973670069856</v>
      </c>
      <c r="Y139" s="14">
        <f t="shared" si="80"/>
        <v>0</v>
      </c>
    </row>
    <row r="140" spans="1:25" s="21" customFormat="1" ht="24.9" customHeight="1" x14ac:dyDescent="0.3">
      <c r="A140" s="13" t="s">
        <v>54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24"/>
      <c r="W140" s="30"/>
      <c r="X140" s="53"/>
      <c r="Y140" s="53"/>
    </row>
    <row r="141" spans="1:25" s="21" customFormat="1" ht="24.9" customHeight="1" x14ac:dyDescent="0.3"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24"/>
      <c r="W141" s="30"/>
      <c r="X141" s="53"/>
      <c r="Y141" s="53"/>
    </row>
    <row r="142" spans="1:25" s="21" customFormat="1" ht="50.1" customHeight="1" x14ac:dyDescent="0.3">
      <c r="A142" s="36" t="s">
        <v>55</v>
      </c>
      <c r="B142" s="42">
        <v>2013</v>
      </c>
      <c r="C142" s="42">
        <v>2014</v>
      </c>
      <c r="D142" s="42">
        <v>2015</v>
      </c>
      <c r="E142" s="42">
        <v>2016</v>
      </c>
      <c r="F142" s="42">
        <v>2017</v>
      </c>
      <c r="G142" s="42">
        <v>2018</v>
      </c>
      <c r="H142" s="42">
        <v>2019</v>
      </c>
      <c r="I142" s="42">
        <v>2020</v>
      </c>
      <c r="J142" s="42">
        <v>2021</v>
      </c>
      <c r="K142" s="42">
        <v>2022</v>
      </c>
      <c r="L142" s="95"/>
      <c r="M142" s="42">
        <v>2013</v>
      </c>
      <c r="N142" s="42">
        <v>2014</v>
      </c>
      <c r="O142" s="42">
        <v>2015</v>
      </c>
      <c r="P142" s="42">
        <v>2016</v>
      </c>
      <c r="Q142" s="42">
        <v>2017</v>
      </c>
      <c r="R142" s="42">
        <v>2018</v>
      </c>
      <c r="S142" s="42">
        <v>2019</v>
      </c>
      <c r="T142" s="42">
        <v>2020</v>
      </c>
      <c r="U142" s="42">
        <v>2021</v>
      </c>
      <c r="V142" s="42">
        <v>2022</v>
      </c>
      <c r="W142" s="96"/>
      <c r="X142" s="42" t="s">
        <v>241</v>
      </c>
      <c r="Y142" s="42" t="s">
        <v>242</v>
      </c>
    </row>
    <row r="143" spans="1:25" s="21" customFormat="1" ht="24.9" customHeight="1" x14ac:dyDescent="0.3">
      <c r="A143" s="8" t="s">
        <v>56</v>
      </c>
      <c r="B143" s="80">
        <v>55</v>
      </c>
      <c r="C143" s="80">
        <v>42</v>
      </c>
      <c r="D143" s="80">
        <v>36</v>
      </c>
      <c r="E143" s="80">
        <v>36</v>
      </c>
      <c r="F143" s="80">
        <v>29</v>
      </c>
      <c r="G143" s="80">
        <v>35</v>
      </c>
      <c r="H143" s="80">
        <v>44</v>
      </c>
      <c r="I143" s="80">
        <v>34</v>
      </c>
      <c r="J143" s="80">
        <v>28</v>
      </c>
      <c r="K143" s="80">
        <v>58</v>
      </c>
      <c r="L143" s="30"/>
      <c r="M143" s="104">
        <f t="shared" ref="M143:V147" si="81">B143/B$147</f>
        <v>2.9554003224073078E-2</v>
      </c>
      <c r="N143" s="104">
        <f t="shared" si="81"/>
        <v>2.1042084168336674E-2</v>
      </c>
      <c r="O143" s="104">
        <f t="shared" si="81"/>
        <v>1.8711018711018712E-2</v>
      </c>
      <c r="P143" s="104">
        <f t="shared" si="81"/>
        <v>1.8036072144288578E-2</v>
      </c>
      <c r="Q143" s="104">
        <f t="shared" si="81"/>
        <v>1.5633423180592992E-2</v>
      </c>
      <c r="R143" s="104">
        <f t="shared" si="81"/>
        <v>1.6949152542372881E-2</v>
      </c>
      <c r="S143" s="104">
        <f t="shared" si="81"/>
        <v>1.8549747048903879E-2</v>
      </c>
      <c r="T143" s="104">
        <f t="shared" si="81"/>
        <v>1.5017667844522967E-2</v>
      </c>
      <c r="U143" s="104">
        <f t="shared" si="81"/>
        <v>1.2681159420289856E-2</v>
      </c>
      <c r="V143" s="104">
        <f t="shared" si="81"/>
        <v>2.4871355060034305E-2</v>
      </c>
      <c r="W143" s="30"/>
      <c r="X143" s="9">
        <f t="shared" ref="X143:X147" si="82">K143/B143-1</f>
        <v>5.4545454545454453E-2</v>
      </c>
      <c r="Y143" s="12">
        <f t="shared" ref="Y143:Y147" si="83">V143-M143</f>
        <v>-4.6826481640387732E-3</v>
      </c>
    </row>
    <row r="144" spans="1:25" s="21" customFormat="1" ht="24.9" customHeight="1" x14ac:dyDescent="0.3">
      <c r="A144" s="8" t="s">
        <v>57</v>
      </c>
      <c r="B144" s="80">
        <v>6</v>
      </c>
      <c r="C144" s="80">
        <v>3</v>
      </c>
      <c r="D144" s="80">
        <v>7</v>
      </c>
      <c r="E144" s="80">
        <v>8</v>
      </c>
      <c r="F144" s="80">
        <v>11</v>
      </c>
      <c r="G144" s="80">
        <v>6</v>
      </c>
      <c r="H144" s="80">
        <v>15</v>
      </c>
      <c r="I144" s="80">
        <v>11</v>
      </c>
      <c r="J144" s="80">
        <v>10</v>
      </c>
      <c r="K144" s="80">
        <v>7</v>
      </c>
      <c r="L144" s="30"/>
      <c r="M144" s="104">
        <f t="shared" si="81"/>
        <v>3.2240730789897904E-3</v>
      </c>
      <c r="N144" s="104">
        <f t="shared" si="81"/>
        <v>1.5030060120240481E-3</v>
      </c>
      <c r="O144" s="104">
        <f t="shared" si="81"/>
        <v>3.6382536382536385E-3</v>
      </c>
      <c r="P144" s="104">
        <f t="shared" si="81"/>
        <v>4.0080160320641279E-3</v>
      </c>
      <c r="Q144" s="104">
        <f t="shared" si="81"/>
        <v>5.9299191374663071E-3</v>
      </c>
      <c r="R144" s="104">
        <f t="shared" si="81"/>
        <v>2.9055690072639223E-3</v>
      </c>
      <c r="S144" s="104">
        <f t="shared" si="81"/>
        <v>6.3237774030354132E-3</v>
      </c>
      <c r="T144" s="104">
        <f t="shared" si="81"/>
        <v>4.8586572438162542E-3</v>
      </c>
      <c r="U144" s="104">
        <f t="shared" si="81"/>
        <v>4.528985507246377E-3</v>
      </c>
      <c r="V144" s="104">
        <f t="shared" si="81"/>
        <v>3.0017152658662091E-3</v>
      </c>
      <c r="W144" s="30"/>
      <c r="X144" s="9">
        <f t="shared" si="82"/>
        <v>0.16666666666666674</v>
      </c>
      <c r="Y144" s="12">
        <f t="shared" si="83"/>
        <v>-2.2235781312358134E-4</v>
      </c>
    </row>
    <row r="145" spans="1:25" s="21" customFormat="1" ht="24.9" customHeight="1" x14ac:dyDescent="0.3">
      <c r="A145" s="8" t="s">
        <v>58</v>
      </c>
      <c r="B145" s="80">
        <v>903</v>
      </c>
      <c r="C145" s="80">
        <v>1014</v>
      </c>
      <c r="D145" s="80">
        <v>989</v>
      </c>
      <c r="E145" s="80">
        <v>1030</v>
      </c>
      <c r="F145" s="80">
        <v>920</v>
      </c>
      <c r="G145" s="80">
        <v>969</v>
      </c>
      <c r="H145" s="80">
        <v>972</v>
      </c>
      <c r="I145" s="80">
        <v>954</v>
      </c>
      <c r="J145" s="80">
        <v>947</v>
      </c>
      <c r="K145" s="80">
        <v>1031</v>
      </c>
      <c r="L145" s="30"/>
      <c r="M145" s="104">
        <f t="shared" si="81"/>
        <v>0.48522299838796346</v>
      </c>
      <c r="N145" s="104">
        <f t="shared" si="81"/>
        <v>0.50801603206412826</v>
      </c>
      <c r="O145" s="104">
        <f t="shared" si="81"/>
        <v>0.51403326403326399</v>
      </c>
      <c r="P145" s="104">
        <f t="shared" si="81"/>
        <v>0.51603206412825653</v>
      </c>
      <c r="Q145" s="104">
        <f t="shared" si="81"/>
        <v>0.49595687331536387</v>
      </c>
      <c r="R145" s="104">
        <f t="shared" si="81"/>
        <v>0.46924939467312349</v>
      </c>
      <c r="S145" s="104">
        <f t="shared" si="81"/>
        <v>0.40978077571669475</v>
      </c>
      <c r="T145" s="104">
        <f t="shared" si="81"/>
        <v>0.42137809187279152</v>
      </c>
      <c r="U145" s="104">
        <f t="shared" si="81"/>
        <v>0.42889492753623187</v>
      </c>
      <c r="V145" s="104">
        <f t="shared" si="81"/>
        <v>0.44210977701543741</v>
      </c>
      <c r="W145" s="30"/>
      <c r="X145" s="9">
        <f t="shared" si="82"/>
        <v>0.14174972314507195</v>
      </c>
      <c r="Y145" s="12">
        <f t="shared" si="83"/>
        <v>-4.3113221372526045E-2</v>
      </c>
    </row>
    <row r="146" spans="1:25" s="21" customFormat="1" ht="24.9" customHeight="1" x14ac:dyDescent="0.3">
      <c r="A146" s="8" t="s">
        <v>13</v>
      </c>
      <c r="B146" s="80">
        <v>897</v>
      </c>
      <c r="C146" s="80">
        <v>937</v>
      </c>
      <c r="D146" s="80">
        <v>892</v>
      </c>
      <c r="E146" s="80">
        <v>922</v>
      </c>
      <c r="F146" s="80">
        <v>895</v>
      </c>
      <c r="G146" s="80">
        <v>1055</v>
      </c>
      <c r="H146" s="80">
        <v>1341</v>
      </c>
      <c r="I146" s="80">
        <v>1265</v>
      </c>
      <c r="J146" s="80">
        <v>1223</v>
      </c>
      <c r="K146" s="80">
        <f>264+972</f>
        <v>1236</v>
      </c>
      <c r="L146" s="30"/>
      <c r="M146" s="104">
        <f t="shared" si="81"/>
        <v>0.48199892530897365</v>
      </c>
      <c r="N146" s="104">
        <f t="shared" si="81"/>
        <v>0.46943887775551102</v>
      </c>
      <c r="O146" s="104">
        <f t="shared" si="81"/>
        <v>0.46361746361746364</v>
      </c>
      <c r="P146" s="104">
        <f t="shared" si="81"/>
        <v>0.4619238476953908</v>
      </c>
      <c r="Q146" s="104">
        <f t="shared" si="81"/>
        <v>0.48247978436657685</v>
      </c>
      <c r="R146" s="104">
        <f t="shared" si="81"/>
        <v>0.51089588377723971</v>
      </c>
      <c r="S146" s="104">
        <f t="shared" si="81"/>
        <v>0.56534569983136596</v>
      </c>
      <c r="T146" s="104">
        <f t="shared" si="81"/>
        <v>0.55874558303886923</v>
      </c>
      <c r="U146" s="104">
        <f t="shared" si="81"/>
        <v>0.55389492753623193</v>
      </c>
      <c r="V146" s="104">
        <f t="shared" si="81"/>
        <v>0.53001715265866212</v>
      </c>
      <c r="W146" s="30"/>
      <c r="X146" s="9">
        <f t="shared" si="82"/>
        <v>0.37792642140468224</v>
      </c>
      <c r="Y146" s="12">
        <f t="shared" si="83"/>
        <v>4.8018227349688469E-2</v>
      </c>
    </row>
    <row r="147" spans="1:25" s="21" customFormat="1" ht="24.9" customHeight="1" x14ac:dyDescent="0.3">
      <c r="A147" s="52" t="s">
        <v>4</v>
      </c>
      <c r="B147" s="81">
        <v>1861</v>
      </c>
      <c r="C147" s="81">
        <v>1996</v>
      </c>
      <c r="D147" s="81">
        <v>1924</v>
      </c>
      <c r="E147" s="81">
        <v>1996</v>
      </c>
      <c r="F147" s="81">
        <v>1855</v>
      </c>
      <c r="G147" s="81">
        <v>2065</v>
      </c>
      <c r="H147" s="81">
        <v>2372</v>
      </c>
      <c r="I147" s="81">
        <v>2264</v>
      </c>
      <c r="J147" s="81">
        <v>2208</v>
      </c>
      <c r="K147" s="81">
        <v>2332</v>
      </c>
      <c r="L147" s="94"/>
      <c r="M147" s="105">
        <f t="shared" si="81"/>
        <v>1</v>
      </c>
      <c r="N147" s="105">
        <f t="shared" si="81"/>
        <v>1</v>
      </c>
      <c r="O147" s="105">
        <f t="shared" si="81"/>
        <v>1</v>
      </c>
      <c r="P147" s="105">
        <f t="shared" si="81"/>
        <v>1</v>
      </c>
      <c r="Q147" s="105">
        <f t="shared" si="81"/>
        <v>1</v>
      </c>
      <c r="R147" s="105">
        <f t="shared" si="81"/>
        <v>1</v>
      </c>
      <c r="S147" s="105">
        <f t="shared" si="81"/>
        <v>1</v>
      </c>
      <c r="T147" s="105">
        <f t="shared" si="81"/>
        <v>1</v>
      </c>
      <c r="U147" s="105">
        <f t="shared" si="81"/>
        <v>1</v>
      </c>
      <c r="V147" s="105">
        <f t="shared" si="81"/>
        <v>1</v>
      </c>
      <c r="W147" s="94"/>
      <c r="X147" s="10">
        <f t="shared" si="82"/>
        <v>0.25308973670069856</v>
      </c>
      <c r="Y147" s="14">
        <f t="shared" si="83"/>
        <v>0</v>
      </c>
    </row>
    <row r="148" spans="1:25" s="21" customFormat="1" ht="24.9" customHeight="1" x14ac:dyDescent="0.3">
      <c r="A148" s="13" t="s">
        <v>59</v>
      </c>
      <c r="B148" s="85"/>
      <c r="C148" s="85"/>
      <c r="D148" s="85"/>
      <c r="E148" s="85"/>
      <c r="F148" s="85"/>
      <c r="G148" s="85"/>
      <c r="H148" s="85"/>
      <c r="I148" s="85"/>
      <c r="J148" s="85"/>
      <c r="K148" s="85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24"/>
      <c r="W148" s="30"/>
      <c r="X148" s="53"/>
      <c r="Y148" s="53"/>
    </row>
    <row r="149" spans="1:25" s="21" customFormat="1" ht="24.9" customHeight="1" x14ac:dyDescent="0.3"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24"/>
      <c r="W149" s="30"/>
      <c r="X149" s="53"/>
      <c r="Y149" s="53"/>
    </row>
    <row r="150" spans="1:25" s="21" customFormat="1" ht="50.1" customHeight="1" x14ac:dyDescent="0.3">
      <c r="A150" s="36" t="s">
        <v>60</v>
      </c>
      <c r="B150" s="42">
        <v>2013</v>
      </c>
      <c r="C150" s="42">
        <v>2014</v>
      </c>
      <c r="D150" s="42">
        <v>2015</v>
      </c>
      <c r="E150" s="42">
        <v>2016</v>
      </c>
      <c r="F150" s="42">
        <v>2017</v>
      </c>
      <c r="G150" s="42">
        <v>2018</v>
      </c>
      <c r="H150" s="42">
        <v>2019</v>
      </c>
      <c r="I150" s="42">
        <v>2020</v>
      </c>
      <c r="J150" s="42">
        <v>2021</v>
      </c>
      <c r="K150" s="42">
        <v>2022</v>
      </c>
      <c r="L150" s="95"/>
      <c r="M150" s="42">
        <v>2013</v>
      </c>
      <c r="N150" s="42">
        <v>2014</v>
      </c>
      <c r="O150" s="42">
        <v>2015</v>
      </c>
      <c r="P150" s="42">
        <v>2016</v>
      </c>
      <c r="Q150" s="42">
        <v>2017</v>
      </c>
      <c r="R150" s="42">
        <v>2018</v>
      </c>
      <c r="S150" s="42">
        <v>2019</v>
      </c>
      <c r="T150" s="42">
        <v>2020</v>
      </c>
      <c r="U150" s="42">
        <v>2021</v>
      </c>
      <c r="V150" s="42">
        <v>2022</v>
      </c>
      <c r="W150" s="96"/>
      <c r="X150" s="42" t="s">
        <v>241</v>
      </c>
      <c r="Y150" s="42" t="s">
        <v>242</v>
      </c>
    </row>
    <row r="151" spans="1:25" s="21" customFormat="1" ht="24.9" customHeight="1" x14ac:dyDescent="0.3">
      <c r="A151" s="8" t="s">
        <v>61</v>
      </c>
      <c r="B151" s="80">
        <v>58</v>
      </c>
      <c r="C151" s="80">
        <v>60</v>
      </c>
      <c r="D151" s="80">
        <v>62</v>
      </c>
      <c r="E151" s="80">
        <v>78</v>
      </c>
      <c r="F151" s="80">
        <v>63</v>
      </c>
      <c r="G151" s="80">
        <v>72</v>
      </c>
      <c r="H151" s="80">
        <v>115</v>
      </c>
      <c r="I151" s="80">
        <v>134</v>
      </c>
      <c r="J151" s="80">
        <v>126</v>
      </c>
      <c r="K151" s="80">
        <v>161</v>
      </c>
      <c r="L151" s="30"/>
      <c r="M151" s="104">
        <f t="shared" ref="M151:M162" si="84">B151/B$163</f>
        <v>3.1166039763567976E-2</v>
      </c>
      <c r="N151" s="104">
        <f t="shared" ref="N151:N162" si="85">C151/C$163</f>
        <v>3.0060120240480961E-2</v>
      </c>
      <c r="O151" s="104">
        <f t="shared" ref="O151:O162" si="86">D151/D$163</f>
        <v>3.2224532224532226E-2</v>
      </c>
      <c r="P151" s="104">
        <f t="shared" ref="P151:P162" si="87">E151/E$163</f>
        <v>3.9078156312625248E-2</v>
      </c>
      <c r="Q151" s="104">
        <f t="shared" ref="Q151:Q162" si="88">F151/F$163</f>
        <v>3.3962264150943396E-2</v>
      </c>
      <c r="R151" s="104">
        <f t="shared" ref="R151:R162" si="89">G151/G$163</f>
        <v>3.4866828087167068E-2</v>
      </c>
      <c r="S151" s="104">
        <f t="shared" ref="S151:S162" si="90">H151/H$163</f>
        <v>4.8482293423271504E-2</v>
      </c>
      <c r="T151" s="104">
        <f t="shared" ref="T151:T162" si="91">I151/I$163</f>
        <v>5.918727915194346E-2</v>
      </c>
      <c r="U151" s="104">
        <f t="shared" ref="U151:V162" si="92">J151/J$163</f>
        <v>5.7065217391304345E-2</v>
      </c>
      <c r="V151" s="104">
        <f t="shared" si="92"/>
        <v>6.9039451114922809E-2</v>
      </c>
      <c r="W151" s="30"/>
      <c r="X151" s="9">
        <f t="shared" ref="X151:X163" si="93">K151/B151-1</f>
        <v>1.7758620689655173</v>
      </c>
      <c r="Y151" s="12">
        <f t="shared" ref="Y151:Y163" si="94">V151-M151</f>
        <v>3.787341135135483E-2</v>
      </c>
    </row>
    <row r="152" spans="1:25" s="21" customFormat="1" ht="24.9" customHeight="1" x14ac:dyDescent="0.3">
      <c r="A152" s="8" t="s">
        <v>62</v>
      </c>
      <c r="B152" s="80">
        <v>84</v>
      </c>
      <c r="C152" s="80">
        <v>91</v>
      </c>
      <c r="D152" s="80">
        <v>90</v>
      </c>
      <c r="E152" s="80">
        <v>98</v>
      </c>
      <c r="F152" s="80">
        <v>108</v>
      </c>
      <c r="G152" s="80">
        <v>121</v>
      </c>
      <c r="H152" s="80">
        <v>134</v>
      </c>
      <c r="I152" s="80">
        <v>132</v>
      </c>
      <c r="J152" s="80">
        <v>130</v>
      </c>
      <c r="K152" s="80">
        <v>186</v>
      </c>
      <c r="L152" s="30"/>
      <c r="M152" s="104">
        <f t="shared" si="84"/>
        <v>4.5137023105857065E-2</v>
      </c>
      <c r="N152" s="104">
        <f t="shared" si="85"/>
        <v>4.5591182364729456E-2</v>
      </c>
      <c r="O152" s="104">
        <f t="shared" si="86"/>
        <v>4.677754677754678E-2</v>
      </c>
      <c r="P152" s="104">
        <f t="shared" si="87"/>
        <v>4.9098196392785572E-2</v>
      </c>
      <c r="Q152" s="104">
        <f t="shared" si="88"/>
        <v>5.8221024258760107E-2</v>
      </c>
      <c r="R152" s="104">
        <f t="shared" si="89"/>
        <v>5.8595641646489102E-2</v>
      </c>
      <c r="S152" s="104">
        <f t="shared" si="90"/>
        <v>5.6492411467116359E-2</v>
      </c>
      <c r="T152" s="104">
        <f t="shared" si="91"/>
        <v>5.8303886925795051E-2</v>
      </c>
      <c r="U152" s="104">
        <f t="shared" si="92"/>
        <v>5.8876811594202896E-2</v>
      </c>
      <c r="V152" s="104">
        <f t="shared" si="92"/>
        <v>7.9759862778730706E-2</v>
      </c>
      <c r="W152" s="30"/>
      <c r="X152" s="9">
        <f t="shared" si="93"/>
        <v>1.2142857142857144</v>
      </c>
      <c r="Y152" s="12">
        <f t="shared" si="94"/>
        <v>3.4622839672873641E-2</v>
      </c>
    </row>
    <row r="153" spans="1:25" s="21" customFormat="1" ht="24.9" customHeight="1" x14ac:dyDescent="0.3">
      <c r="A153" s="8" t="s">
        <v>183</v>
      </c>
      <c r="B153" s="80">
        <v>51</v>
      </c>
      <c r="C153" s="80">
        <v>42</v>
      </c>
      <c r="D153" s="80">
        <v>49</v>
      </c>
      <c r="E153" s="80">
        <v>54</v>
      </c>
      <c r="F153" s="80">
        <v>60</v>
      </c>
      <c r="G153" s="80">
        <v>68</v>
      </c>
      <c r="H153" s="80">
        <v>84</v>
      </c>
      <c r="I153" s="80">
        <v>66</v>
      </c>
      <c r="J153" s="80">
        <v>72</v>
      </c>
      <c r="K153" s="80">
        <v>93</v>
      </c>
      <c r="L153" s="30"/>
      <c r="M153" s="104">
        <f t="shared" si="84"/>
        <v>2.7404621171413217E-2</v>
      </c>
      <c r="N153" s="104">
        <f t="shared" si="85"/>
        <v>2.1042084168336674E-2</v>
      </c>
      <c r="O153" s="104">
        <f t="shared" si="86"/>
        <v>2.5467775467775469E-2</v>
      </c>
      <c r="P153" s="104">
        <f t="shared" si="87"/>
        <v>2.7054108216432865E-2</v>
      </c>
      <c r="Q153" s="104">
        <f t="shared" si="88"/>
        <v>3.2345013477088951E-2</v>
      </c>
      <c r="R153" s="104">
        <f t="shared" si="89"/>
        <v>3.2929782082324457E-2</v>
      </c>
      <c r="S153" s="104">
        <f t="shared" si="90"/>
        <v>3.5413153456998317E-2</v>
      </c>
      <c r="T153" s="104">
        <f t="shared" si="91"/>
        <v>2.9151943462897525E-2</v>
      </c>
      <c r="U153" s="104">
        <f t="shared" si="92"/>
        <v>3.2608695652173912E-2</v>
      </c>
      <c r="V153" s="104">
        <f t="shared" si="92"/>
        <v>3.9879931389365353E-2</v>
      </c>
      <c r="W153" s="30"/>
      <c r="X153" s="9">
        <f t="shared" si="93"/>
        <v>0.82352941176470584</v>
      </c>
      <c r="Y153" s="12">
        <f t="shared" si="94"/>
        <v>1.2475310217952135E-2</v>
      </c>
    </row>
    <row r="154" spans="1:25" s="21" customFormat="1" ht="24.9" customHeight="1" x14ac:dyDescent="0.3">
      <c r="A154" s="8" t="s">
        <v>63</v>
      </c>
      <c r="B154" s="80">
        <v>72</v>
      </c>
      <c r="C154" s="80">
        <v>61</v>
      </c>
      <c r="D154" s="80">
        <v>43</v>
      </c>
      <c r="E154" s="80">
        <v>74</v>
      </c>
      <c r="F154" s="80">
        <v>43</v>
      </c>
      <c r="G154" s="80">
        <v>65</v>
      </c>
      <c r="H154" s="80">
        <v>46</v>
      </c>
      <c r="I154" s="80">
        <v>53</v>
      </c>
      <c r="J154" s="80">
        <v>42</v>
      </c>
      <c r="K154" s="80">
        <v>46</v>
      </c>
      <c r="L154" s="30"/>
      <c r="M154" s="104">
        <f t="shared" si="84"/>
        <v>3.8688876947877482E-2</v>
      </c>
      <c r="N154" s="104">
        <f t="shared" si="85"/>
        <v>3.0561122244488977E-2</v>
      </c>
      <c r="O154" s="104">
        <f t="shared" si="86"/>
        <v>2.2349272349272351E-2</v>
      </c>
      <c r="P154" s="104">
        <f t="shared" si="87"/>
        <v>3.7074148296593189E-2</v>
      </c>
      <c r="Q154" s="104">
        <f t="shared" si="88"/>
        <v>2.3180592991913745E-2</v>
      </c>
      <c r="R154" s="104">
        <f t="shared" si="89"/>
        <v>3.1476997578692496E-2</v>
      </c>
      <c r="S154" s="104">
        <f t="shared" si="90"/>
        <v>1.93929173693086E-2</v>
      </c>
      <c r="T154" s="104">
        <f t="shared" si="91"/>
        <v>2.3409893992932862E-2</v>
      </c>
      <c r="U154" s="104">
        <f t="shared" si="92"/>
        <v>1.9021739130434784E-2</v>
      </c>
      <c r="V154" s="104">
        <f t="shared" si="92"/>
        <v>1.9725557461406518E-2</v>
      </c>
      <c r="W154" s="30"/>
      <c r="X154" s="9">
        <f t="shared" si="93"/>
        <v>-0.36111111111111116</v>
      </c>
      <c r="Y154" s="12">
        <f t="shared" si="94"/>
        <v>-1.8963319486470964E-2</v>
      </c>
    </row>
    <row r="155" spans="1:25" s="21" customFormat="1" ht="24.9" customHeight="1" x14ac:dyDescent="0.3">
      <c r="A155" s="8" t="s">
        <v>64</v>
      </c>
      <c r="B155" s="80">
        <v>52</v>
      </c>
      <c r="C155" s="80">
        <v>91</v>
      </c>
      <c r="D155" s="80">
        <v>64</v>
      </c>
      <c r="E155" s="80">
        <v>64</v>
      </c>
      <c r="F155" s="80">
        <v>70</v>
      </c>
      <c r="G155" s="80">
        <v>70</v>
      </c>
      <c r="H155" s="80">
        <v>101</v>
      </c>
      <c r="I155" s="80">
        <v>78</v>
      </c>
      <c r="J155" s="80">
        <v>90</v>
      </c>
      <c r="K155" s="80">
        <v>102</v>
      </c>
      <c r="L155" s="30"/>
      <c r="M155" s="104">
        <f t="shared" si="84"/>
        <v>2.7941966684578184E-2</v>
      </c>
      <c r="N155" s="104">
        <f t="shared" si="85"/>
        <v>4.5591182364729456E-2</v>
      </c>
      <c r="O155" s="104">
        <f t="shared" si="86"/>
        <v>3.3264033264033266E-2</v>
      </c>
      <c r="P155" s="104">
        <f t="shared" si="87"/>
        <v>3.2064128256513023E-2</v>
      </c>
      <c r="Q155" s="104">
        <f t="shared" si="88"/>
        <v>3.7735849056603772E-2</v>
      </c>
      <c r="R155" s="104">
        <f t="shared" si="89"/>
        <v>3.3898305084745763E-2</v>
      </c>
      <c r="S155" s="104">
        <f t="shared" si="90"/>
        <v>4.2580101180438451E-2</v>
      </c>
      <c r="T155" s="104">
        <f t="shared" si="91"/>
        <v>3.4452296819787988E-2</v>
      </c>
      <c r="U155" s="104">
        <f t="shared" si="92"/>
        <v>4.0760869565217392E-2</v>
      </c>
      <c r="V155" s="104">
        <f t="shared" si="92"/>
        <v>4.3739279588336191E-2</v>
      </c>
      <c r="W155" s="30"/>
      <c r="X155" s="9">
        <f t="shared" si="93"/>
        <v>0.96153846153846145</v>
      </c>
      <c r="Y155" s="12">
        <f t="shared" si="94"/>
        <v>1.5797312903758007E-2</v>
      </c>
    </row>
    <row r="156" spans="1:25" s="21" customFormat="1" ht="24.9" customHeight="1" x14ac:dyDescent="0.3">
      <c r="A156" s="8" t="s">
        <v>65</v>
      </c>
      <c r="B156" s="80">
        <v>8</v>
      </c>
      <c r="C156" s="80">
        <v>6</v>
      </c>
      <c r="D156" s="80">
        <v>4</v>
      </c>
      <c r="E156" s="80">
        <v>23</v>
      </c>
      <c r="F156" s="80">
        <v>8</v>
      </c>
      <c r="G156" s="80">
        <v>6</v>
      </c>
      <c r="H156" s="80">
        <v>10</v>
      </c>
      <c r="I156" s="80">
        <v>5</v>
      </c>
      <c r="J156" s="80">
        <v>14</v>
      </c>
      <c r="K156" s="80">
        <v>12</v>
      </c>
      <c r="L156" s="30"/>
      <c r="M156" s="104">
        <f t="shared" si="84"/>
        <v>4.2987641053197209E-3</v>
      </c>
      <c r="N156" s="104">
        <f t="shared" si="85"/>
        <v>3.0060120240480962E-3</v>
      </c>
      <c r="O156" s="104">
        <f t="shared" si="86"/>
        <v>2.0790020790020791E-3</v>
      </c>
      <c r="P156" s="104">
        <f t="shared" si="87"/>
        <v>1.1523046092184368E-2</v>
      </c>
      <c r="Q156" s="104">
        <f t="shared" si="88"/>
        <v>4.3126684636118602E-3</v>
      </c>
      <c r="R156" s="104">
        <f t="shared" si="89"/>
        <v>2.9055690072639223E-3</v>
      </c>
      <c r="S156" s="104">
        <f t="shared" si="90"/>
        <v>4.2158516020236085E-3</v>
      </c>
      <c r="T156" s="104">
        <f t="shared" si="91"/>
        <v>2.2084805653710248E-3</v>
      </c>
      <c r="U156" s="104">
        <f t="shared" si="92"/>
        <v>6.3405797101449279E-3</v>
      </c>
      <c r="V156" s="104">
        <f t="shared" si="92"/>
        <v>5.1457975986277877E-3</v>
      </c>
      <c r="W156" s="30"/>
      <c r="X156" s="9">
        <f t="shared" si="93"/>
        <v>0.5</v>
      </c>
      <c r="Y156" s="12">
        <f t="shared" si="94"/>
        <v>8.4703349330806678E-4</v>
      </c>
    </row>
    <row r="157" spans="1:25" s="21" customFormat="1" ht="24.9" customHeight="1" x14ac:dyDescent="0.3">
      <c r="A157" s="8" t="s">
        <v>66</v>
      </c>
      <c r="B157" s="80">
        <v>30</v>
      </c>
      <c r="C157" s="80">
        <v>40</v>
      </c>
      <c r="D157" s="80">
        <v>29</v>
      </c>
      <c r="E157" s="80">
        <v>51</v>
      </c>
      <c r="F157" s="80">
        <v>36</v>
      </c>
      <c r="G157" s="80">
        <v>47</v>
      </c>
      <c r="H157" s="80">
        <v>54</v>
      </c>
      <c r="I157" s="80">
        <v>38</v>
      </c>
      <c r="J157" s="80">
        <v>38</v>
      </c>
      <c r="K157" s="80">
        <v>35</v>
      </c>
      <c r="L157" s="30"/>
      <c r="M157" s="104">
        <f t="shared" si="84"/>
        <v>1.6120365394948953E-2</v>
      </c>
      <c r="N157" s="104">
        <f t="shared" si="85"/>
        <v>2.004008016032064E-2</v>
      </c>
      <c r="O157" s="104">
        <f t="shared" si="86"/>
        <v>1.5072765072765074E-2</v>
      </c>
      <c r="P157" s="104">
        <f t="shared" si="87"/>
        <v>2.5551102204408819E-2</v>
      </c>
      <c r="Q157" s="104">
        <f t="shared" si="88"/>
        <v>1.9407008086253369E-2</v>
      </c>
      <c r="R157" s="104">
        <f t="shared" si="89"/>
        <v>2.2760290556900726E-2</v>
      </c>
      <c r="S157" s="104">
        <f t="shared" si="90"/>
        <v>2.2765598650927487E-2</v>
      </c>
      <c r="T157" s="104">
        <f t="shared" si="91"/>
        <v>1.6784452296819789E-2</v>
      </c>
      <c r="U157" s="104">
        <f t="shared" si="92"/>
        <v>1.7210144927536232E-2</v>
      </c>
      <c r="V157" s="104">
        <f t="shared" si="92"/>
        <v>1.5008576329331046E-2</v>
      </c>
      <c r="W157" s="30"/>
      <c r="X157" s="9">
        <f t="shared" si="93"/>
        <v>0.16666666666666674</v>
      </c>
      <c r="Y157" s="12">
        <f t="shared" si="94"/>
        <v>-1.1117890656179071E-3</v>
      </c>
    </row>
    <row r="158" spans="1:25" s="21" customFormat="1" ht="24.9" customHeight="1" x14ac:dyDescent="0.3">
      <c r="A158" s="8" t="s">
        <v>36</v>
      </c>
      <c r="B158" s="80">
        <v>60</v>
      </c>
      <c r="C158" s="80">
        <v>73</v>
      </c>
      <c r="D158" s="80">
        <v>56</v>
      </c>
      <c r="E158" s="80">
        <v>50</v>
      </c>
      <c r="F158" s="80">
        <v>56</v>
      </c>
      <c r="G158" s="80">
        <v>62</v>
      </c>
      <c r="H158" s="80">
        <v>74</v>
      </c>
      <c r="I158" s="80">
        <v>67</v>
      </c>
      <c r="J158" s="80">
        <v>44</v>
      </c>
      <c r="K158" s="80">
        <v>73</v>
      </c>
      <c r="L158" s="30"/>
      <c r="M158" s="104">
        <f t="shared" si="84"/>
        <v>3.2240730789897906E-2</v>
      </c>
      <c r="N158" s="104">
        <f t="shared" si="85"/>
        <v>3.6573146292585172E-2</v>
      </c>
      <c r="O158" s="104">
        <f t="shared" si="86"/>
        <v>2.9106029106029108E-2</v>
      </c>
      <c r="P158" s="104">
        <f t="shared" si="87"/>
        <v>2.5050100200400802E-2</v>
      </c>
      <c r="Q158" s="104">
        <f t="shared" si="88"/>
        <v>3.0188679245283019E-2</v>
      </c>
      <c r="R158" s="104">
        <f t="shared" si="89"/>
        <v>3.0024213075060532E-2</v>
      </c>
      <c r="S158" s="104">
        <f t="shared" si="90"/>
        <v>3.1197301854974706E-2</v>
      </c>
      <c r="T158" s="104">
        <f t="shared" si="91"/>
        <v>2.959363957597173E-2</v>
      </c>
      <c r="U158" s="104">
        <f t="shared" si="92"/>
        <v>1.9927536231884056E-2</v>
      </c>
      <c r="V158" s="104">
        <f t="shared" si="92"/>
        <v>3.1303602058319037E-2</v>
      </c>
      <c r="W158" s="30"/>
      <c r="X158" s="9">
        <f t="shared" si="93"/>
        <v>0.21666666666666656</v>
      </c>
      <c r="Y158" s="12">
        <f t="shared" si="94"/>
        <v>-9.3712873157886928E-4</v>
      </c>
    </row>
    <row r="159" spans="1:25" s="21" customFormat="1" ht="24.9" customHeight="1" x14ac:dyDescent="0.3">
      <c r="A159" s="8" t="s">
        <v>184</v>
      </c>
      <c r="B159" s="80">
        <v>532</v>
      </c>
      <c r="C159" s="80">
        <v>547</v>
      </c>
      <c r="D159" s="80">
        <v>541</v>
      </c>
      <c r="E159" s="80">
        <v>537</v>
      </c>
      <c r="F159" s="80">
        <v>502</v>
      </c>
      <c r="G159" s="80">
        <v>538</v>
      </c>
      <c r="H159" s="80">
        <v>632</v>
      </c>
      <c r="I159" s="80">
        <v>620</v>
      </c>
      <c r="J159" s="80">
        <v>582</v>
      </c>
      <c r="K159" s="80">
        <v>517</v>
      </c>
      <c r="L159" s="30"/>
      <c r="M159" s="104">
        <f t="shared" si="84"/>
        <v>0.28586781300376141</v>
      </c>
      <c r="N159" s="104">
        <f t="shared" si="85"/>
        <v>0.27404809619238479</v>
      </c>
      <c r="O159" s="104">
        <f t="shared" si="86"/>
        <v>0.28118503118503119</v>
      </c>
      <c r="P159" s="104">
        <f t="shared" si="87"/>
        <v>0.26903807615230463</v>
      </c>
      <c r="Q159" s="104">
        <f t="shared" si="88"/>
        <v>0.27061994609164419</v>
      </c>
      <c r="R159" s="104">
        <f t="shared" si="89"/>
        <v>0.2605326876513317</v>
      </c>
      <c r="S159" s="104">
        <f t="shared" si="90"/>
        <v>0.26644182124789206</v>
      </c>
      <c r="T159" s="104">
        <f t="shared" si="91"/>
        <v>0.27385159010600707</v>
      </c>
      <c r="U159" s="104">
        <f t="shared" si="92"/>
        <v>0.26358695652173914</v>
      </c>
      <c r="V159" s="104">
        <f t="shared" si="92"/>
        <v>0.22169811320754718</v>
      </c>
      <c r="W159" s="30"/>
      <c r="X159" s="9">
        <f t="shared" si="93"/>
        <v>-2.8195488721804551E-2</v>
      </c>
      <c r="Y159" s="12">
        <f t="shared" si="94"/>
        <v>-6.416969979621423E-2</v>
      </c>
    </row>
    <row r="160" spans="1:25" s="21" customFormat="1" ht="24.9" customHeight="1" x14ac:dyDescent="0.3">
      <c r="A160" s="8" t="s">
        <v>185</v>
      </c>
      <c r="B160" s="80">
        <v>557</v>
      </c>
      <c r="C160" s="80">
        <v>579</v>
      </c>
      <c r="D160" s="80">
        <v>573</v>
      </c>
      <c r="E160" s="80">
        <v>605</v>
      </c>
      <c r="F160" s="80">
        <v>542</v>
      </c>
      <c r="G160" s="80">
        <v>660</v>
      </c>
      <c r="H160" s="80">
        <v>747</v>
      </c>
      <c r="I160" s="80">
        <v>697</v>
      </c>
      <c r="J160" s="80">
        <v>653</v>
      </c>
      <c r="K160" s="80">
        <v>700</v>
      </c>
      <c r="L160" s="30"/>
      <c r="M160" s="104">
        <f t="shared" si="84"/>
        <v>0.29930145083288556</v>
      </c>
      <c r="N160" s="104">
        <f t="shared" si="85"/>
        <v>0.29008016032064127</v>
      </c>
      <c r="O160" s="104">
        <f t="shared" si="86"/>
        <v>0.29781704781704782</v>
      </c>
      <c r="P160" s="104">
        <f t="shared" si="87"/>
        <v>0.3031062124248497</v>
      </c>
      <c r="Q160" s="104">
        <f t="shared" si="88"/>
        <v>0.29218328840970348</v>
      </c>
      <c r="R160" s="104">
        <f t="shared" si="89"/>
        <v>0.31961259079903148</v>
      </c>
      <c r="S160" s="104">
        <f t="shared" si="90"/>
        <v>0.3149241146711636</v>
      </c>
      <c r="T160" s="104">
        <f t="shared" si="91"/>
        <v>0.30786219081272087</v>
      </c>
      <c r="U160" s="104">
        <f t="shared" si="92"/>
        <v>0.29574275362318841</v>
      </c>
      <c r="V160" s="104">
        <f t="shared" si="92"/>
        <v>0.30017152658662094</v>
      </c>
      <c r="W160" s="30"/>
      <c r="X160" s="9">
        <f t="shared" si="93"/>
        <v>0.25673249551166966</v>
      </c>
      <c r="Y160" s="12">
        <f t="shared" si="94"/>
        <v>8.700757537353776E-4</v>
      </c>
    </row>
    <row r="161" spans="1:25" s="21" customFormat="1" ht="24.9" customHeight="1" x14ac:dyDescent="0.3">
      <c r="A161" s="8" t="s">
        <v>186</v>
      </c>
      <c r="B161" s="80">
        <v>4</v>
      </c>
      <c r="C161" s="80">
        <v>7</v>
      </c>
      <c r="D161" s="80">
        <v>3</v>
      </c>
      <c r="E161" s="80">
        <v>6</v>
      </c>
      <c r="F161" s="80">
        <v>4</v>
      </c>
      <c r="G161" s="80">
        <v>2</v>
      </c>
      <c r="H161" s="80">
        <v>4</v>
      </c>
      <c r="I161" s="80">
        <v>5</v>
      </c>
      <c r="J161" s="80">
        <v>0</v>
      </c>
      <c r="K161" s="80">
        <v>6</v>
      </c>
      <c r="L161" s="30"/>
      <c r="M161" s="104">
        <f t="shared" si="84"/>
        <v>2.1493820526598604E-3</v>
      </c>
      <c r="N161" s="104">
        <f t="shared" si="85"/>
        <v>3.5070140280561123E-3</v>
      </c>
      <c r="O161" s="104">
        <f t="shared" si="86"/>
        <v>1.5592515592515593E-3</v>
      </c>
      <c r="P161" s="104">
        <f t="shared" si="87"/>
        <v>3.0060120240480962E-3</v>
      </c>
      <c r="Q161" s="104">
        <f t="shared" si="88"/>
        <v>2.1563342318059301E-3</v>
      </c>
      <c r="R161" s="104">
        <f t="shared" si="89"/>
        <v>9.6852300242130751E-4</v>
      </c>
      <c r="S161" s="104">
        <f t="shared" si="90"/>
        <v>1.6863406408094434E-3</v>
      </c>
      <c r="T161" s="104">
        <f t="shared" si="91"/>
        <v>2.2084805653710248E-3</v>
      </c>
      <c r="U161" s="104">
        <f t="shared" si="92"/>
        <v>0</v>
      </c>
      <c r="V161" s="104">
        <f t="shared" si="92"/>
        <v>2.5728987993138938E-3</v>
      </c>
      <c r="W161" s="30"/>
      <c r="X161" s="9">
        <f t="shared" si="93"/>
        <v>0.5</v>
      </c>
      <c r="Y161" s="12">
        <f t="shared" si="94"/>
        <v>4.2351674665403339E-4</v>
      </c>
    </row>
    <row r="162" spans="1:25" s="21" customFormat="1" ht="24.9" customHeight="1" x14ac:dyDescent="0.3">
      <c r="A162" s="8" t="s">
        <v>67</v>
      </c>
      <c r="B162" s="80">
        <v>353</v>
      </c>
      <c r="C162" s="80">
        <v>399</v>
      </c>
      <c r="D162" s="80">
        <v>410</v>
      </c>
      <c r="E162" s="80">
        <v>356</v>
      </c>
      <c r="F162" s="80">
        <v>363</v>
      </c>
      <c r="G162" s="80">
        <v>354</v>
      </c>
      <c r="H162" s="80">
        <v>371</v>
      </c>
      <c r="I162" s="80">
        <v>369</v>
      </c>
      <c r="J162" s="80">
        <v>417</v>
      </c>
      <c r="K162" s="80">
        <v>401</v>
      </c>
      <c r="L162" s="30"/>
      <c r="M162" s="104">
        <f t="shared" si="84"/>
        <v>0.18968296614723268</v>
      </c>
      <c r="N162" s="104">
        <f t="shared" si="85"/>
        <v>0.1998997995991984</v>
      </c>
      <c r="O162" s="104">
        <f t="shared" si="86"/>
        <v>0.21309771309771311</v>
      </c>
      <c r="P162" s="104">
        <f t="shared" si="87"/>
        <v>0.17835671342685372</v>
      </c>
      <c r="Q162" s="104">
        <f t="shared" si="88"/>
        <v>0.19568733153638815</v>
      </c>
      <c r="R162" s="104">
        <f t="shared" si="89"/>
        <v>0.17142857142857143</v>
      </c>
      <c r="S162" s="104">
        <f t="shared" si="90"/>
        <v>0.15640809443507589</v>
      </c>
      <c r="T162" s="104">
        <f t="shared" si="91"/>
        <v>0.16298586572438162</v>
      </c>
      <c r="U162" s="104">
        <f t="shared" si="92"/>
        <v>0.18885869565217392</v>
      </c>
      <c r="V162" s="104">
        <f t="shared" si="92"/>
        <v>0.17195540308747856</v>
      </c>
      <c r="W162" s="30"/>
      <c r="X162" s="9">
        <f t="shared" si="93"/>
        <v>0.13597733711048154</v>
      </c>
      <c r="Y162" s="12">
        <f t="shared" si="94"/>
        <v>-1.772756305975412E-2</v>
      </c>
    </row>
    <row r="163" spans="1:25" s="21" customFormat="1" ht="24.9" customHeight="1" x14ac:dyDescent="0.3">
      <c r="A163" s="52" t="s">
        <v>4</v>
      </c>
      <c r="B163" s="81">
        <v>1861</v>
      </c>
      <c r="C163" s="81">
        <v>1996</v>
      </c>
      <c r="D163" s="81">
        <v>1924</v>
      </c>
      <c r="E163" s="81">
        <v>1996</v>
      </c>
      <c r="F163" s="81">
        <v>1855</v>
      </c>
      <c r="G163" s="81">
        <v>2065</v>
      </c>
      <c r="H163" s="81">
        <v>2372</v>
      </c>
      <c r="I163" s="81">
        <v>2264</v>
      </c>
      <c r="J163" s="81">
        <v>2208</v>
      </c>
      <c r="K163" s="81">
        <v>2332</v>
      </c>
      <c r="L163" s="94"/>
      <c r="M163" s="105">
        <v>1</v>
      </c>
      <c r="N163" s="105">
        <v>1</v>
      </c>
      <c r="O163" s="105">
        <v>1</v>
      </c>
      <c r="P163" s="105">
        <v>1</v>
      </c>
      <c r="Q163" s="105">
        <v>1</v>
      </c>
      <c r="R163" s="105">
        <v>1</v>
      </c>
      <c r="S163" s="105">
        <v>1</v>
      </c>
      <c r="T163" s="105">
        <v>1</v>
      </c>
      <c r="U163" s="105">
        <v>1</v>
      </c>
      <c r="V163" s="105">
        <v>1</v>
      </c>
      <c r="W163" s="94"/>
      <c r="X163" s="10">
        <f t="shared" si="93"/>
        <v>0.25308973670069856</v>
      </c>
      <c r="Y163" s="14">
        <f t="shared" si="94"/>
        <v>0</v>
      </c>
    </row>
    <row r="164" spans="1:25" s="21" customFormat="1" ht="24.9" customHeight="1" x14ac:dyDescent="0.3"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24"/>
      <c r="W164" s="30"/>
      <c r="X164" s="53"/>
      <c r="Y164" s="53"/>
    </row>
    <row r="165" spans="1:25" s="21" customFormat="1" ht="50.1" customHeight="1" x14ac:dyDescent="0.3">
      <c r="A165" s="54" t="s">
        <v>68</v>
      </c>
      <c r="B165" s="42">
        <v>2013</v>
      </c>
      <c r="C165" s="42">
        <v>2014</v>
      </c>
      <c r="D165" s="42">
        <v>2015</v>
      </c>
      <c r="E165" s="42">
        <v>2016</v>
      </c>
      <c r="F165" s="42">
        <v>2017</v>
      </c>
      <c r="G165" s="42">
        <v>2018</v>
      </c>
      <c r="H165" s="42">
        <v>2019</v>
      </c>
      <c r="I165" s="42">
        <v>2020</v>
      </c>
      <c r="J165" s="42">
        <v>2021</v>
      </c>
      <c r="K165" s="42">
        <v>2022</v>
      </c>
      <c r="L165" s="95"/>
      <c r="M165" s="42">
        <v>2013</v>
      </c>
      <c r="N165" s="42">
        <v>2014</v>
      </c>
      <c r="O165" s="42">
        <v>2015</v>
      </c>
      <c r="P165" s="42">
        <v>2016</v>
      </c>
      <c r="Q165" s="42">
        <v>2017</v>
      </c>
      <c r="R165" s="42">
        <v>2018</v>
      </c>
      <c r="S165" s="42">
        <v>2019</v>
      </c>
      <c r="T165" s="42">
        <v>2020</v>
      </c>
      <c r="U165" s="42">
        <v>2021</v>
      </c>
      <c r="V165" s="42">
        <v>2022</v>
      </c>
      <c r="W165" s="108"/>
      <c r="X165" s="42" t="s">
        <v>241</v>
      </c>
      <c r="Y165" s="42" t="s">
        <v>242</v>
      </c>
    </row>
    <row r="166" spans="1:25" s="21" customFormat="1" ht="24.9" customHeight="1" x14ac:dyDescent="0.3">
      <c r="A166" s="8" t="s">
        <v>187</v>
      </c>
      <c r="B166" s="80">
        <v>63</v>
      </c>
      <c r="C166" s="80">
        <v>77</v>
      </c>
      <c r="D166" s="80">
        <v>78</v>
      </c>
      <c r="E166" s="80">
        <v>70</v>
      </c>
      <c r="F166" s="80">
        <v>61</v>
      </c>
      <c r="G166" s="80">
        <v>64</v>
      </c>
      <c r="H166" s="80">
        <v>93</v>
      </c>
      <c r="I166" s="80">
        <v>93</v>
      </c>
      <c r="J166" s="80">
        <v>69</v>
      </c>
      <c r="K166" s="80">
        <v>87</v>
      </c>
      <c r="L166" s="30"/>
      <c r="M166" s="104">
        <f t="shared" ref="M166:M174" si="95">B166/B$174</f>
        <v>3.3852767329392797E-2</v>
      </c>
      <c r="N166" s="104">
        <f t="shared" ref="N166:N174" si="96">C166/C$174</f>
        <v>3.8577154308617231E-2</v>
      </c>
      <c r="O166" s="104">
        <f t="shared" ref="O166:O174" si="97">D166/D$174</f>
        <v>4.0540540540540543E-2</v>
      </c>
      <c r="P166" s="104">
        <f t="shared" ref="P166:P174" si="98">E166/E$174</f>
        <v>3.5070140280561123E-2</v>
      </c>
      <c r="Q166" s="104">
        <f t="shared" ref="Q166:Q174" si="99">F166/F$174</f>
        <v>3.288409703504043E-2</v>
      </c>
      <c r="R166" s="104">
        <f t="shared" ref="R166:R174" si="100">G166/G$174</f>
        <v>3.099273607748184E-2</v>
      </c>
      <c r="S166" s="104">
        <f t="shared" ref="S166:S174" si="101">H166/H$174</f>
        <v>3.9207419898819561E-2</v>
      </c>
      <c r="T166" s="104">
        <f t="shared" ref="T166:T174" si="102">I166/I$174</f>
        <v>4.1077738515901061E-2</v>
      </c>
      <c r="U166" s="104">
        <f t="shared" ref="U166:V174" si="103">J166/J$174</f>
        <v>3.125E-2</v>
      </c>
      <c r="V166" s="104">
        <f t="shared" si="103"/>
        <v>3.7307032590051456E-2</v>
      </c>
      <c r="W166" s="53"/>
      <c r="X166" s="9">
        <f t="shared" ref="X166:X174" si="104">K166/B166-1</f>
        <v>0.38095238095238093</v>
      </c>
      <c r="Y166" s="12">
        <f t="shared" ref="Y166:Y174" si="105">V166-M166</f>
        <v>3.4542652606586594E-3</v>
      </c>
    </row>
    <row r="167" spans="1:25" s="21" customFormat="1" ht="24.9" customHeight="1" x14ac:dyDescent="0.3">
      <c r="A167" s="8" t="s">
        <v>188</v>
      </c>
      <c r="B167" s="80">
        <v>26</v>
      </c>
      <c r="C167" s="80">
        <v>24</v>
      </c>
      <c r="D167" s="80">
        <v>25</v>
      </c>
      <c r="E167" s="80">
        <v>31</v>
      </c>
      <c r="F167" s="80">
        <v>41</v>
      </c>
      <c r="G167" s="80">
        <v>39</v>
      </c>
      <c r="H167" s="80">
        <v>79</v>
      </c>
      <c r="I167" s="80">
        <v>54</v>
      </c>
      <c r="J167" s="80">
        <v>65</v>
      </c>
      <c r="K167" s="80">
        <v>95</v>
      </c>
      <c r="L167" s="30"/>
      <c r="M167" s="104">
        <f t="shared" si="95"/>
        <v>1.3970983342289092E-2</v>
      </c>
      <c r="N167" s="104">
        <f t="shared" si="96"/>
        <v>1.2024048096192385E-2</v>
      </c>
      <c r="O167" s="104">
        <f t="shared" si="97"/>
        <v>1.2993762993762994E-2</v>
      </c>
      <c r="P167" s="104">
        <f t="shared" si="98"/>
        <v>1.5531062124248497E-2</v>
      </c>
      <c r="Q167" s="104">
        <f t="shared" si="99"/>
        <v>2.2102425876010783E-2</v>
      </c>
      <c r="R167" s="104">
        <f t="shared" si="100"/>
        <v>1.8886198547215495E-2</v>
      </c>
      <c r="S167" s="104">
        <f t="shared" si="101"/>
        <v>3.3305227655986508E-2</v>
      </c>
      <c r="T167" s="104">
        <f t="shared" si="102"/>
        <v>2.3851590106007067E-2</v>
      </c>
      <c r="U167" s="104">
        <f t="shared" si="103"/>
        <v>2.9438405797101448E-2</v>
      </c>
      <c r="V167" s="104">
        <f t="shared" si="103"/>
        <v>4.0737564322469985E-2</v>
      </c>
      <c r="W167" s="53"/>
      <c r="X167" s="9">
        <f t="shared" si="104"/>
        <v>2.6538461538461537</v>
      </c>
      <c r="Y167" s="12">
        <f t="shared" si="105"/>
        <v>2.6766580980180893E-2</v>
      </c>
    </row>
    <row r="168" spans="1:25" s="21" customFormat="1" ht="24.9" customHeight="1" x14ac:dyDescent="0.3">
      <c r="A168" s="8" t="s">
        <v>69</v>
      </c>
      <c r="B168" s="80">
        <v>541</v>
      </c>
      <c r="C168" s="80">
        <v>580</v>
      </c>
      <c r="D168" s="80">
        <v>618</v>
      </c>
      <c r="E168" s="80">
        <v>687</v>
      </c>
      <c r="F168" s="80">
        <v>659</v>
      </c>
      <c r="G168" s="80">
        <v>779</v>
      </c>
      <c r="H168" s="80">
        <v>925</v>
      </c>
      <c r="I168" s="80">
        <v>923</v>
      </c>
      <c r="J168" s="80">
        <v>877</v>
      </c>
      <c r="K168" s="80">
        <v>986</v>
      </c>
      <c r="L168" s="30"/>
      <c r="M168" s="104">
        <f t="shared" si="95"/>
        <v>0.29070392262224609</v>
      </c>
      <c r="N168" s="104">
        <f t="shared" si="96"/>
        <v>0.29058116232464931</v>
      </c>
      <c r="O168" s="104">
        <f t="shared" si="97"/>
        <v>0.3212058212058212</v>
      </c>
      <c r="P168" s="104">
        <f t="shared" si="98"/>
        <v>0.344188376753507</v>
      </c>
      <c r="Q168" s="104">
        <f t="shared" si="99"/>
        <v>0.35525606469002696</v>
      </c>
      <c r="R168" s="104">
        <f t="shared" si="100"/>
        <v>0.37723970944309926</v>
      </c>
      <c r="S168" s="104">
        <f t="shared" si="101"/>
        <v>0.3899662731871838</v>
      </c>
      <c r="T168" s="104">
        <f t="shared" si="102"/>
        <v>0.40768551236749118</v>
      </c>
      <c r="U168" s="104">
        <f t="shared" si="103"/>
        <v>0.39719202898550726</v>
      </c>
      <c r="V168" s="104">
        <f t="shared" si="103"/>
        <v>0.42281303602058318</v>
      </c>
      <c r="W168" s="53"/>
      <c r="X168" s="9">
        <f t="shared" si="104"/>
        <v>0.82255083179297594</v>
      </c>
      <c r="Y168" s="12">
        <f t="shared" si="105"/>
        <v>0.13210911339833709</v>
      </c>
    </row>
    <row r="169" spans="1:25" s="21" customFormat="1" ht="24.9" customHeight="1" x14ac:dyDescent="0.3">
      <c r="A169" s="8" t="s">
        <v>189</v>
      </c>
      <c r="B169" s="80">
        <v>56</v>
      </c>
      <c r="C169" s="80">
        <v>68</v>
      </c>
      <c r="D169" s="80">
        <v>64</v>
      </c>
      <c r="E169" s="80">
        <v>83</v>
      </c>
      <c r="F169" s="80">
        <v>53</v>
      </c>
      <c r="G169" s="80">
        <v>54</v>
      </c>
      <c r="H169" s="80">
        <v>62</v>
      </c>
      <c r="I169" s="80">
        <v>60</v>
      </c>
      <c r="J169" s="80">
        <v>68</v>
      </c>
      <c r="K169" s="80">
        <v>51</v>
      </c>
      <c r="L169" s="30"/>
      <c r="M169" s="104">
        <f t="shared" si="95"/>
        <v>3.0091348737238045E-2</v>
      </c>
      <c r="N169" s="104">
        <f t="shared" si="96"/>
        <v>3.406813627254509E-2</v>
      </c>
      <c r="O169" s="104">
        <f t="shared" si="97"/>
        <v>3.3264033264033266E-2</v>
      </c>
      <c r="P169" s="104">
        <f t="shared" si="98"/>
        <v>4.1583166332665331E-2</v>
      </c>
      <c r="Q169" s="104">
        <f t="shared" si="99"/>
        <v>2.8571428571428571E-2</v>
      </c>
      <c r="R169" s="104">
        <f t="shared" si="100"/>
        <v>2.6150121065375304E-2</v>
      </c>
      <c r="S169" s="104">
        <f t="shared" si="101"/>
        <v>2.6138279932546374E-2</v>
      </c>
      <c r="T169" s="104">
        <f t="shared" si="102"/>
        <v>2.6501766784452298E-2</v>
      </c>
      <c r="U169" s="104">
        <f t="shared" si="103"/>
        <v>3.0797101449275364E-2</v>
      </c>
      <c r="V169" s="104">
        <f t="shared" si="103"/>
        <v>2.1869639794168096E-2</v>
      </c>
      <c r="W169" s="53"/>
      <c r="X169" s="9">
        <f t="shared" si="104"/>
        <v>-8.9285714285714302E-2</v>
      </c>
      <c r="Y169" s="12">
        <f t="shared" si="105"/>
        <v>-8.2217089430699497E-3</v>
      </c>
    </row>
    <row r="170" spans="1:25" s="21" customFormat="1" ht="24.9" customHeight="1" x14ac:dyDescent="0.3">
      <c r="A170" s="8" t="s">
        <v>70</v>
      </c>
      <c r="B170" s="80">
        <v>899</v>
      </c>
      <c r="C170" s="80">
        <v>960</v>
      </c>
      <c r="D170" s="80">
        <v>911</v>
      </c>
      <c r="E170" s="80">
        <v>937</v>
      </c>
      <c r="F170" s="80">
        <v>764</v>
      </c>
      <c r="G170" s="80">
        <v>868</v>
      </c>
      <c r="H170" s="80">
        <v>872</v>
      </c>
      <c r="I170" s="80">
        <v>975</v>
      </c>
      <c r="J170" s="80">
        <v>994</v>
      </c>
      <c r="K170" s="80">
        <v>988</v>
      </c>
      <c r="L170" s="30"/>
      <c r="M170" s="104">
        <f t="shared" si="95"/>
        <v>0.4830736163353036</v>
      </c>
      <c r="N170" s="104">
        <f t="shared" si="96"/>
        <v>0.48096192384769537</v>
      </c>
      <c r="O170" s="104">
        <f t="shared" si="97"/>
        <v>0.47349272349272348</v>
      </c>
      <c r="P170" s="104">
        <f t="shared" si="98"/>
        <v>0.46943887775551102</v>
      </c>
      <c r="Q170" s="104">
        <f t="shared" si="99"/>
        <v>0.41185983827493261</v>
      </c>
      <c r="R170" s="104">
        <f t="shared" si="100"/>
        <v>0.42033898305084744</v>
      </c>
      <c r="S170" s="104">
        <f t="shared" si="101"/>
        <v>0.36762225969645868</v>
      </c>
      <c r="T170" s="104">
        <f t="shared" si="102"/>
        <v>0.43065371024734983</v>
      </c>
      <c r="U170" s="104">
        <f t="shared" si="103"/>
        <v>0.45018115942028986</v>
      </c>
      <c r="V170" s="104">
        <f t="shared" si="103"/>
        <v>0.42367066895368782</v>
      </c>
      <c r="W170" s="53"/>
      <c r="X170" s="9">
        <f t="shared" si="104"/>
        <v>9.8998887652947731E-2</v>
      </c>
      <c r="Y170" s="12">
        <f t="shared" si="105"/>
        <v>-5.9402947381615778E-2</v>
      </c>
    </row>
    <row r="171" spans="1:25" s="21" customFormat="1" ht="24.9" customHeight="1" x14ac:dyDescent="0.3">
      <c r="A171" s="8" t="s">
        <v>71</v>
      </c>
      <c r="B171" s="80">
        <v>369</v>
      </c>
      <c r="C171" s="80">
        <v>377</v>
      </c>
      <c r="D171" s="80">
        <v>333</v>
      </c>
      <c r="E171" s="80">
        <v>387</v>
      </c>
      <c r="F171" s="80">
        <v>360</v>
      </c>
      <c r="G171" s="80">
        <v>360</v>
      </c>
      <c r="H171" s="80">
        <v>484</v>
      </c>
      <c r="I171" s="80">
        <v>414</v>
      </c>
      <c r="J171" s="80">
        <v>430</v>
      </c>
      <c r="K171" s="80">
        <v>409</v>
      </c>
      <c r="L171" s="30"/>
      <c r="M171" s="104">
        <f t="shared" si="95"/>
        <v>0.19828049435787212</v>
      </c>
      <c r="N171" s="104">
        <f t="shared" si="96"/>
        <v>0.18887775551102204</v>
      </c>
      <c r="O171" s="104">
        <f t="shared" si="97"/>
        <v>0.17307692307692307</v>
      </c>
      <c r="P171" s="104">
        <f t="shared" si="98"/>
        <v>0.1938877755511022</v>
      </c>
      <c r="Q171" s="104">
        <f t="shared" si="99"/>
        <v>0.19407008086253369</v>
      </c>
      <c r="R171" s="104">
        <f t="shared" si="100"/>
        <v>0.17433414043583534</v>
      </c>
      <c r="S171" s="104">
        <f t="shared" si="101"/>
        <v>0.20404721753794267</v>
      </c>
      <c r="T171" s="104">
        <f t="shared" si="102"/>
        <v>0.18286219081272084</v>
      </c>
      <c r="U171" s="104">
        <f t="shared" si="103"/>
        <v>0.19474637681159421</v>
      </c>
      <c r="V171" s="104">
        <f t="shared" si="103"/>
        <v>0.17538593481989709</v>
      </c>
      <c r="W171" s="53"/>
      <c r="X171" s="9">
        <f t="shared" si="104"/>
        <v>0.10840108401084003</v>
      </c>
      <c r="Y171" s="12">
        <f t="shared" si="105"/>
        <v>-2.2894559537975034E-2</v>
      </c>
    </row>
    <row r="172" spans="1:25" s="21" customFormat="1" ht="24.9" customHeight="1" x14ac:dyDescent="0.3">
      <c r="A172" s="8" t="s">
        <v>72</v>
      </c>
      <c r="B172" s="80">
        <v>204</v>
      </c>
      <c r="C172" s="80">
        <v>221</v>
      </c>
      <c r="D172" s="80">
        <v>220</v>
      </c>
      <c r="E172" s="80">
        <v>220</v>
      </c>
      <c r="F172" s="80">
        <v>154</v>
      </c>
      <c r="G172" s="80">
        <v>144</v>
      </c>
      <c r="H172" s="80">
        <v>144</v>
      </c>
      <c r="I172" s="80">
        <v>162</v>
      </c>
      <c r="J172" s="80">
        <v>182</v>
      </c>
      <c r="K172" s="80">
        <v>152</v>
      </c>
      <c r="L172" s="30"/>
      <c r="M172" s="104">
        <f t="shared" si="95"/>
        <v>0.10961848468565287</v>
      </c>
      <c r="N172" s="104">
        <f t="shared" si="96"/>
        <v>0.11072144288577154</v>
      </c>
      <c r="O172" s="104">
        <f t="shared" si="97"/>
        <v>0.11434511434511435</v>
      </c>
      <c r="P172" s="104">
        <f t="shared" si="98"/>
        <v>0.11022044088176353</v>
      </c>
      <c r="Q172" s="104">
        <f t="shared" si="99"/>
        <v>8.3018867924528297E-2</v>
      </c>
      <c r="R172" s="104">
        <f t="shared" si="100"/>
        <v>6.9733656174334135E-2</v>
      </c>
      <c r="S172" s="104">
        <f t="shared" si="101"/>
        <v>6.0708263069139963E-2</v>
      </c>
      <c r="T172" s="104">
        <f t="shared" si="102"/>
        <v>7.1554770318021196E-2</v>
      </c>
      <c r="U172" s="104">
        <f t="shared" si="103"/>
        <v>8.2427536231884063E-2</v>
      </c>
      <c r="V172" s="104">
        <f t="shared" si="103"/>
        <v>6.5180102915951971E-2</v>
      </c>
      <c r="W172" s="53"/>
      <c r="X172" s="9">
        <f t="shared" si="104"/>
        <v>-0.25490196078431371</v>
      </c>
      <c r="Y172" s="12">
        <f t="shared" si="105"/>
        <v>-4.4438381769700899E-2</v>
      </c>
    </row>
    <row r="173" spans="1:25" s="21" customFormat="1" ht="24.9" customHeight="1" x14ac:dyDescent="0.3">
      <c r="A173" s="8" t="s">
        <v>13</v>
      </c>
      <c r="B173" s="80">
        <v>244</v>
      </c>
      <c r="C173" s="80">
        <v>277</v>
      </c>
      <c r="D173" s="80">
        <v>245</v>
      </c>
      <c r="E173" s="80">
        <v>180</v>
      </c>
      <c r="F173" s="80">
        <v>251</v>
      </c>
      <c r="G173" s="80">
        <v>321</v>
      </c>
      <c r="H173" s="80">
        <v>389</v>
      </c>
      <c r="I173" s="80">
        <v>345</v>
      </c>
      <c r="J173" s="80">
        <v>266</v>
      </c>
      <c r="K173" s="80">
        <v>338</v>
      </c>
      <c r="L173" s="30"/>
      <c r="M173" s="104">
        <f t="shared" si="95"/>
        <v>0.13111230521225148</v>
      </c>
      <c r="N173" s="104">
        <f t="shared" si="96"/>
        <v>0.13877755511022044</v>
      </c>
      <c r="O173" s="104">
        <f t="shared" si="97"/>
        <v>0.12733887733887733</v>
      </c>
      <c r="P173" s="104">
        <f t="shared" si="98"/>
        <v>9.0180360721442893E-2</v>
      </c>
      <c r="Q173" s="104">
        <f t="shared" si="99"/>
        <v>0.1353099730458221</v>
      </c>
      <c r="R173" s="104">
        <f t="shared" si="100"/>
        <v>0.15544794188861985</v>
      </c>
      <c r="S173" s="104">
        <f t="shared" si="101"/>
        <v>0.16399662731871839</v>
      </c>
      <c r="T173" s="104">
        <f t="shared" si="102"/>
        <v>0.15238515901060071</v>
      </c>
      <c r="U173" s="104">
        <f t="shared" si="103"/>
        <v>0.12047101449275362</v>
      </c>
      <c r="V173" s="104">
        <f t="shared" si="103"/>
        <v>0.14493996569468268</v>
      </c>
      <c r="W173" s="53"/>
      <c r="X173" s="9">
        <f t="shared" si="104"/>
        <v>0.38524590163934436</v>
      </c>
      <c r="Y173" s="12">
        <f t="shared" si="105"/>
        <v>1.3827660482431198E-2</v>
      </c>
    </row>
    <row r="174" spans="1:25" s="21" customFormat="1" ht="24.9" customHeight="1" x14ac:dyDescent="0.3">
      <c r="A174" s="52" t="s">
        <v>4</v>
      </c>
      <c r="B174" s="81">
        <v>1861</v>
      </c>
      <c r="C174" s="81">
        <v>1996</v>
      </c>
      <c r="D174" s="81">
        <v>1924</v>
      </c>
      <c r="E174" s="81">
        <v>1996</v>
      </c>
      <c r="F174" s="81">
        <v>1855</v>
      </c>
      <c r="G174" s="81">
        <v>2065</v>
      </c>
      <c r="H174" s="81">
        <v>2372</v>
      </c>
      <c r="I174" s="81">
        <v>2264</v>
      </c>
      <c r="J174" s="81">
        <v>2208</v>
      </c>
      <c r="K174" s="81">
        <v>2332</v>
      </c>
      <c r="L174" s="94"/>
      <c r="M174" s="105">
        <f t="shared" si="95"/>
        <v>1</v>
      </c>
      <c r="N174" s="105">
        <f t="shared" si="96"/>
        <v>1</v>
      </c>
      <c r="O174" s="105">
        <f t="shared" si="97"/>
        <v>1</v>
      </c>
      <c r="P174" s="105">
        <f t="shared" si="98"/>
        <v>1</v>
      </c>
      <c r="Q174" s="105">
        <f t="shared" si="99"/>
        <v>1</v>
      </c>
      <c r="R174" s="105">
        <f t="shared" si="100"/>
        <v>1</v>
      </c>
      <c r="S174" s="105">
        <f t="shared" si="101"/>
        <v>1</v>
      </c>
      <c r="T174" s="105">
        <f t="shared" si="102"/>
        <v>1</v>
      </c>
      <c r="U174" s="105">
        <f t="shared" si="103"/>
        <v>1</v>
      </c>
      <c r="V174" s="105">
        <f t="shared" si="103"/>
        <v>1</v>
      </c>
      <c r="W174" s="82"/>
      <c r="X174" s="10">
        <f t="shared" si="104"/>
        <v>0.25308973670069856</v>
      </c>
      <c r="Y174" s="14">
        <f t="shared" si="105"/>
        <v>0</v>
      </c>
    </row>
    <row r="175" spans="1:25" s="21" customFormat="1" ht="24.9" customHeight="1" x14ac:dyDescent="0.3">
      <c r="A175" s="13" t="s">
        <v>73</v>
      </c>
      <c r="B175" s="85"/>
      <c r="C175" s="85"/>
      <c r="D175" s="85"/>
      <c r="E175" s="85"/>
      <c r="F175" s="85"/>
      <c r="G175" s="85"/>
      <c r="H175" s="85"/>
      <c r="I175" s="85"/>
      <c r="J175" s="85"/>
      <c r="K175" s="85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24"/>
      <c r="W175" s="30"/>
      <c r="X175" s="53"/>
      <c r="Y175" s="53"/>
    </row>
    <row r="176" spans="1:25" s="21" customFormat="1" ht="24.9" customHeight="1" x14ac:dyDescent="0.3"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24"/>
      <c r="W176" s="30"/>
      <c r="X176" s="53"/>
      <c r="Y176" s="53"/>
    </row>
    <row r="177" spans="1:25" s="21" customFormat="1" ht="50.1" customHeight="1" x14ac:dyDescent="0.3">
      <c r="A177" s="36" t="s">
        <v>74</v>
      </c>
      <c r="B177" s="42">
        <v>2013</v>
      </c>
      <c r="C177" s="42">
        <v>2014</v>
      </c>
      <c r="D177" s="42">
        <v>2015</v>
      </c>
      <c r="E177" s="42">
        <v>2016</v>
      </c>
      <c r="F177" s="42">
        <v>2017</v>
      </c>
      <c r="G177" s="42">
        <v>2018</v>
      </c>
      <c r="H177" s="42">
        <v>2019</v>
      </c>
      <c r="I177" s="42">
        <v>2020</v>
      </c>
      <c r="J177" s="42">
        <v>2021</v>
      </c>
      <c r="K177" s="42">
        <v>2022</v>
      </c>
      <c r="L177" s="95"/>
      <c r="M177" s="42">
        <v>2013</v>
      </c>
      <c r="N177" s="42">
        <v>2014</v>
      </c>
      <c r="O177" s="42">
        <v>2015</v>
      </c>
      <c r="P177" s="42">
        <v>2016</v>
      </c>
      <c r="Q177" s="42">
        <v>2017</v>
      </c>
      <c r="R177" s="42">
        <v>2018</v>
      </c>
      <c r="S177" s="42">
        <v>2019</v>
      </c>
      <c r="T177" s="42">
        <v>2020</v>
      </c>
      <c r="U177" s="42">
        <v>2021</v>
      </c>
      <c r="V177" s="42">
        <v>2022</v>
      </c>
      <c r="W177" s="96"/>
      <c r="X177" s="42" t="s">
        <v>241</v>
      </c>
      <c r="Y177" s="42" t="s">
        <v>242</v>
      </c>
    </row>
    <row r="178" spans="1:25" s="21" customFormat="1" ht="24.9" customHeight="1" x14ac:dyDescent="0.3">
      <c r="A178" s="8" t="s">
        <v>11</v>
      </c>
      <c r="B178" s="80">
        <v>990</v>
      </c>
      <c r="C178" s="80">
        <v>1102</v>
      </c>
      <c r="D178" s="80">
        <v>1078</v>
      </c>
      <c r="E178" s="80">
        <v>1078</v>
      </c>
      <c r="F178" s="80">
        <v>935</v>
      </c>
      <c r="G178" s="80">
        <v>1044</v>
      </c>
      <c r="H178" s="80">
        <v>1177</v>
      </c>
      <c r="I178" s="80">
        <v>1092</v>
      </c>
      <c r="J178" s="80">
        <v>1061</v>
      </c>
      <c r="K178" s="80">
        <v>1122</v>
      </c>
      <c r="L178" s="30"/>
      <c r="M178" s="104">
        <f t="shared" ref="M178:V180" si="106">B178/B$181</f>
        <v>0.53197205803331538</v>
      </c>
      <c r="N178" s="104">
        <f t="shared" si="106"/>
        <v>0.55210420841683372</v>
      </c>
      <c r="O178" s="104">
        <f t="shared" si="106"/>
        <v>0.56029106029106024</v>
      </c>
      <c r="P178" s="104">
        <f t="shared" si="106"/>
        <v>0.54008016032064132</v>
      </c>
      <c r="Q178" s="104">
        <f t="shared" si="106"/>
        <v>0.50404312668463613</v>
      </c>
      <c r="R178" s="104">
        <f t="shared" si="106"/>
        <v>0.50556900726392251</v>
      </c>
      <c r="S178" s="104">
        <f t="shared" si="106"/>
        <v>0.49620573355817876</v>
      </c>
      <c r="T178" s="104">
        <f t="shared" si="106"/>
        <v>0.48233215547703179</v>
      </c>
      <c r="U178" s="104">
        <f t="shared" si="106"/>
        <v>0.48052536231884058</v>
      </c>
      <c r="V178" s="104">
        <f t="shared" si="106"/>
        <v>0.48113207547169812</v>
      </c>
      <c r="W178" s="30"/>
      <c r="X178" s="9">
        <f t="shared" ref="X178:X181" si="107">K178/B178-1</f>
        <v>0.1333333333333333</v>
      </c>
      <c r="Y178" s="12">
        <f t="shared" ref="Y178:Y181" si="108">V178-M178</f>
        <v>-5.0839982561617258E-2</v>
      </c>
    </row>
    <row r="179" spans="1:25" s="21" customFormat="1" ht="24.9" customHeight="1" x14ac:dyDescent="0.3">
      <c r="A179" s="8" t="s">
        <v>12</v>
      </c>
      <c r="B179" s="80">
        <v>702</v>
      </c>
      <c r="C179" s="80">
        <v>730</v>
      </c>
      <c r="D179" s="80">
        <v>672</v>
      </c>
      <c r="E179" s="80">
        <v>757</v>
      </c>
      <c r="F179" s="80">
        <v>710</v>
      </c>
      <c r="G179" s="80">
        <v>806</v>
      </c>
      <c r="H179" s="80">
        <v>870</v>
      </c>
      <c r="I179" s="80">
        <v>901</v>
      </c>
      <c r="J179" s="80">
        <v>889</v>
      </c>
      <c r="K179" s="80">
        <v>980</v>
      </c>
      <c r="L179" s="30"/>
      <c r="M179" s="104">
        <f t="shared" si="106"/>
        <v>0.3772165502418055</v>
      </c>
      <c r="N179" s="104">
        <f t="shared" si="106"/>
        <v>0.36573146292585168</v>
      </c>
      <c r="O179" s="104">
        <f t="shared" si="106"/>
        <v>0.34927234927234929</v>
      </c>
      <c r="P179" s="104">
        <f t="shared" si="106"/>
        <v>0.37925851703406815</v>
      </c>
      <c r="Q179" s="104">
        <f t="shared" si="106"/>
        <v>0.38274932614555257</v>
      </c>
      <c r="R179" s="104">
        <f t="shared" si="106"/>
        <v>0.3903147699757869</v>
      </c>
      <c r="S179" s="104">
        <f t="shared" si="106"/>
        <v>0.36677908937605397</v>
      </c>
      <c r="T179" s="104">
        <f t="shared" si="106"/>
        <v>0.39796819787985865</v>
      </c>
      <c r="U179" s="104">
        <f t="shared" si="106"/>
        <v>0.40262681159420288</v>
      </c>
      <c r="V179" s="104">
        <f t="shared" si="106"/>
        <v>0.42024013722126929</v>
      </c>
      <c r="W179" s="30"/>
      <c r="X179" s="9">
        <f t="shared" si="107"/>
        <v>0.39601139601139601</v>
      </c>
      <c r="Y179" s="12">
        <f t="shared" si="108"/>
        <v>4.302358697946379E-2</v>
      </c>
    </row>
    <row r="180" spans="1:25" s="21" customFormat="1" ht="24.9" customHeight="1" x14ac:dyDescent="0.3">
      <c r="A180" s="8" t="s">
        <v>13</v>
      </c>
      <c r="B180" s="80">
        <v>169</v>
      </c>
      <c r="C180" s="80">
        <v>164</v>
      </c>
      <c r="D180" s="80">
        <v>174</v>
      </c>
      <c r="E180" s="80">
        <v>161</v>
      </c>
      <c r="F180" s="80">
        <v>210</v>
      </c>
      <c r="G180" s="80">
        <v>215</v>
      </c>
      <c r="H180" s="80">
        <v>325</v>
      </c>
      <c r="I180" s="80">
        <v>271</v>
      </c>
      <c r="J180" s="80">
        <v>258</v>
      </c>
      <c r="K180" s="80">
        <v>230</v>
      </c>
      <c r="L180" s="30"/>
      <c r="M180" s="104">
        <f t="shared" si="106"/>
        <v>9.0811391724879093E-2</v>
      </c>
      <c r="N180" s="104">
        <f t="shared" si="106"/>
        <v>8.2164328657314628E-2</v>
      </c>
      <c r="O180" s="104">
        <f t="shared" si="106"/>
        <v>9.0436590436590442E-2</v>
      </c>
      <c r="P180" s="104">
        <f t="shared" si="106"/>
        <v>8.0661322645290578E-2</v>
      </c>
      <c r="Q180" s="104">
        <f t="shared" si="106"/>
        <v>0.11320754716981132</v>
      </c>
      <c r="R180" s="104">
        <f t="shared" si="106"/>
        <v>0.10411622276029056</v>
      </c>
      <c r="S180" s="104">
        <f t="shared" si="106"/>
        <v>0.1370151770657673</v>
      </c>
      <c r="T180" s="104">
        <f t="shared" si="106"/>
        <v>0.11969964664310954</v>
      </c>
      <c r="U180" s="104">
        <f t="shared" si="106"/>
        <v>0.11684782608695653</v>
      </c>
      <c r="V180" s="104">
        <f t="shared" si="106"/>
        <v>9.8627787307032588E-2</v>
      </c>
      <c r="W180" s="30"/>
      <c r="X180" s="9">
        <f t="shared" si="107"/>
        <v>0.36094674556213024</v>
      </c>
      <c r="Y180" s="12">
        <f t="shared" si="108"/>
        <v>7.8163955821534958E-3</v>
      </c>
    </row>
    <row r="181" spans="1:25" s="21" customFormat="1" ht="24.9" customHeight="1" x14ac:dyDescent="0.3">
      <c r="A181" s="52" t="s">
        <v>4</v>
      </c>
      <c r="B181" s="81">
        <v>1861</v>
      </c>
      <c r="C181" s="81">
        <v>1996</v>
      </c>
      <c r="D181" s="81">
        <v>1924</v>
      </c>
      <c r="E181" s="81">
        <v>1996</v>
      </c>
      <c r="F181" s="81">
        <v>1855</v>
      </c>
      <c r="G181" s="81">
        <v>2065</v>
      </c>
      <c r="H181" s="81">
        <v>2372</v>
      </c>
      <c r="I181" s="81">
        <v>2264</v>
      </c>
      <c r="J181" s="81">
        <v>2208</v>
      </c>
      <c r="K181" s="81">
        <v>2332</v>
      </c>
      <c r="L181" s="94"/>
      <c r="M181" s="105">
        <v>1</v>
      </c>
      <c r="N181" s="105">
        <v>1</v>
      </c>
      <c r="O181" s="105">
        <v>1</v>
      </c>
      <c r="P181" s="105">
        <v>1</v>
      </c>
      <c r="Q181" s="105">
        <v>1</v>
      </c>
      <c r="R181" s="105">
        <v>1</v>
      </c>
      <c r="S181" s="105">
        <v>1</v>
      </c>
      <c r="T181" s="105">
        <v>1</v>
      </c>
      <c r="U181" s="105">
        <v>1</v>
      </c>
      <c r="V181" s="105">
        <v>1</v>
      </c>
      <c r="W181" s="94"/>
      <c r="X181" s="10">
        <f t="shared" si="107"/>
        <v>0.25308973670069856</v>
      </c>
      <c r="Y181" s="14">
        <f t="shared" si="108"/>
        <v>0</v>
      </c>
    </row>
    <row r="182" spans="1:25" s="21" customFormat="1" ht="24.9" customHeight="1" x14ac:dyDescent="0.3"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24"/>
      <c r="W182" s="30"/>
      <c r="X182" s="53"/>
      <c r="Y182" s="53"/>
    </row>
    <row r="183" spans="1:25" s="21" customFormat="1" ht="50.1" customHeight="1" x14ac:dyDescent="0.3">
      <c r="A183" s="36" t="s">
        <v>75</v>
      </c>
      <c r="B183" s="42">
        <v>2013</v>
      </c>
      <c r="C183" s="42">
        <v>2014</v>
      </c>
      <c r="D183" s="42">
        <v>2015</v>
      </c>
      <c r="E183" s="42">
        <v>2016</v>
      </c>
      <c r="F183" s="42">
        <v>2017</v>
      </c>
      <c r="G183" s="42">
        <v>2018</v>
      </c>
      <c r="H183" s="42">
        <v>2019</v>
      </c>
      <c r="I183" s="42">
        <v>2020</v>
      </c>
      <c r="J183" s="42">
        <v>2021</v>
      </c>
      <c r="K183" s="42">
        <v>2022</v>
      </c>
      <c r="L183" s="95"/>
      <c r="M183" s="42">
        <v>2013</v>
      </c>
      <c r="N183" s="42">
        <v>2014</v>
      </c>
      <c r="O183" s="42">
        <v>2015</v>
      </c>
      <c r="P183" s="42">
        <v>2016</v>
      </c>
      <c r="Q183" s="42">
        <v>2017</v>
      </c>
      <c r="R183" s="42">
        <v>2018</v>
      </c>
      <c r="S183" s="42">
        <v>2019</v>
      </c>
      <c r="T183" s="42">
        <v>2020</v>
      </c>
      <c r="U183" s="42">
        <v>2021</v>
      </c>
      <c r="V183" s="42">
        <v>2022</v>
      </c>
      <c r="W183" s="96"/>
      <c r="X183" s="42" t="s">
        <v>241</v>
      </c>
      <c r="Y183" s="42" t="s">
        <v>242</v>
      </c>
    </row>
    <row r="184" spans="1:25" s="21" customFormat="1" ht="24.9" customHeight="1" x14ac:dyDescent="0.3">
      <c r="A184" s="8" t="s">
        <v>76</v>
      </c>
      <c r="B184" s="80">
        <v>5</v>
      </c>
      <c r="C184" s="80">
        <v>4</v>
      </c>
      <c r="D184" s="80">
        <v>2</v>
      </c>
      <c r="E184" s="80">
        <v>3</v>
      </c>
      <c r="F184" s="80">
        <v>5</v>
      </c>
      <c r="G184" s="80">
        <v>3</v>
      </c>
      <c r="H184" s="80">
        <v>1</v>
      </c>
      <c r="I184" s="80">
        <v>1</v>
      </c>
      <c r="J184" s="80">
        <v>1</v>
      </c>
      <c r="K184" s="80">
        <v>5</v>
      </c>
      <c r="L184" s="30"/>
      <c r="M184" s="104">
        <f t="shared" ref="M184:M194" si="109">B184/B$194</f>
        <v>7.1225071225071226E-3</v>
      </c>
      <c r="N184" s="104">
        <f t="shared" ref="N184:N194" si="110">C184/C$194</f>
        <v>5.4794520547945206E-3</v>
      </c>
      <c r="O184" s="104">
        <f t="shared" ref="O184:O194" si="111">D184/D$194</f>
        <v>2.976190476190476E-3</v>
      </c>
      <c r="P184" s="104">
        <f t="shared" ref="P184:P194" si="112">E184/E$194</f>
        <v>3.9630118890356669E-3</v>
      </c>
      <c r="Q184" s="104">
        <f t="shared" ref="Q184:Q194" si="113">F184/F$194</f>
        <v>7.0422535211267607E-3</v>
      </c>
      <c r="R184" s="104">
        <f t="shared" ref="R184:R194" si="114">G184/G$194</f>
        <v>3.7220843672456576E-3</v>
      </c>
      <c r="S184" s="104">
        <f t="shared" ref="S184:S194" si="115">H184/H$194</f>
        <v>1.1494252873563218E-3</v>
      </c>
      <c r="T184" s="104">
        <f t="shared" ref="T184:T194" si="116">I184/I$194</f>
        <v>1.1098779134295228E-3</v>
      </c>
      <c r="U184" s="104">
        <f t="shared" ref="U184:U194" si="117">J184/J$194</f>
        <v>1.1248593925759281E-3</v>
      </c>
      <c r="V184" s="104">
        <f t="shared" ref="V184:V194" si="118">K184/K$194</f>
        <v>5.1020408163265302E-3</v>
      </c>
      <c r="W184" s="30"/>
      <c r="X184" s="9">
        <f t="shared" ref="X184:X194" si="119">K184/B184-1</f>
        <v>0</v>
      </c>
      <c r="Y184" s="12">
        <f t="shared" ref="Y184:Y194" si="120">V184-M184</f>
        <v>-2.0204663061805924E-3</v>
      </c>
    </row>
    <row r="185" spans="1:25" s="21" customFormat="1" ht="24.9" customHeight="1" x14ac:dyDescent="0.3">
      <c r="A185" s="8" t="s">
        <v>190</v>
      </c>
      <c r="B185" s="80">
        <v>309</v>
      </c>
      <c r="C185" s="80">
        <v>321</v>
      </c>
      <c r="D185" s="80">
        <v>313</v>
      </c>
      <c r="E185" s="80">
        <v>342</v>
      </c>
      <c r="F185" s="80">
        <v>344</v>
      </c>
      <c r="G185" s="80">
        <v>376</v>
      </c>
      <c r="H185" s="80">
        <v>462</v>
      </c>
      <c r="I185" s="80">
        <v>487</v>
      </c>
      <c r="J185" s="80">
        <v>487</v>
      </c>
      <c r="K185" s="80">
        <v>523</v>
      </c>
      <c r="L185" s="30"/>
      <c r="M185" s="104">
        <f t="shared" si="109"/>
        <v>0.44017094017094016</v>
      </c>
      <c r="N185" s="104">
        <f t="shared" si="110"/>
        <v>0.4397260273972603</v>
      </c>
      <c r="O185" s="104">
        <f t="shared" si="111"/>
        <v>0.46577380952380953</v>
      </c>
      <c r="P185" s="104">
        <f t="shared" si="112"/>
        <v>0.45178335535006603</v>
      </c>
      <c r="Q185" s="104">
        <f t="shared" si="113"/>
        <v>0.48450704225352115</v>
      </c>
      <c r="R185" s="104">
        <f t="shared" si="114"/>
        <v>0.4665012406947891</v>
      </c>
      <c r="S185" s="104">
        <f t="shared" si="115"/>
        <v>0.53103448275862064</v>
      </c>
      <c r="T185" s="104">
        <f t="shared" si="116"/>
        <v>0.5405105438401776</v>
      </c>
      <c r="U185" s="104">
        <f t="shared" si="117"/>
        <v>0.54780652418447695</v>
      </c>
      <c r="V185" s="104">
        <f t="shared" si="118"/>
        <v>0.53367346938775506</v>
      </c>
      <c r="W185" s="30"/>
      <c r="X185" s="9">
        <f t="shared" si="119"/>
        <v>0.69255663430420711</v>
      </c>
      <c r="Y185" s="12">
        <f t="shared" si="120"/>
        <v>9.35025292168149E-2</v>
      </c>
    </row>
    <row r="186" spans="1:25" s="21" customFormat="1" ht="24.9" customHeight="1" x14ac:dyDescent="0.3">
      <c r="A186" s="8" t="s">
        <v>191</v>
      </c>
      <c r="B186" s="80">
        <v>431</v>
      </c>
      <c r="C186" s="80">
        <v>464</v>
      </c>
      <c r="D186" s="80">
        <v>451</v>
      </c>
      <c r="E186" s="80">
        <v>520</v>
      </c>
      <c r="F186" s="80">
        <v>478</v>
      </c>
      <c r="G186" s="80">
        <v>551</v>
      </c>
      <c r="H186" s="80">
        <v>644</v>
      </c>
      <c r="I186" s="80">
        <v>620</v>
      </c>
      <c r="J186" s="80">
        <v>670</v>
      </c>
      <c r="K186" s="80">
        <v>756</v>
      </c>
      <c r="L186" s="30"/>
      <c r="M186" s="104">
        <f t="shared" si="109"/>
        <v>0.61396011396011396</v>
      </c>
      <c r="N186" s="104">
        <f t="shared" si="110"/>
        <v>0.63561643835616444</v>
      </c>
      <c r="O186" s="104">
        <f t="shared" si="111"/>
        <v>0.67113095238095233</v>
      </c>
      <c r="P186" s="104">
        <f t="shared" si="112"/>
        <v>0.68692206076618234</v>
      </c>
      <c r="Q186" s="104">
        <f t="shared" si="113"/>
        <v>0.6732394366197183</v>
      </c>
      <c r="R186" s="104">
        <f t="shared" si="114"/>
        <v>0.68362282878411906</v>
      </c>
      <c r="S186" s="104">
        <f t="shared" si="115"/>
        <v>0.74022988505747123</v>
      </c>
      <c r="T186" s="104">
        <f t="shared" si="116"/>
        <v>0.68812430632630406</v>
      </c>
      <c r="U186" s="104">
        <f t="shared" si="117"/>
        <v>0.75365579302587171</v>
      </c>
      <c r="V186" s="104">
        <f t="shared" si="118"/>
        <v>0.77142857142857146</v>
      </c>
      <c r="W186" s="30"/>
      <c r="X186" s="9">
        <f t="shared" si="119"/>
        <v>0.75406032482598606</v>
      </c>
      <c r="Y186" s="12">
        <f t="shared" si="120"/>
        <v>0.1574684574684575</v>
      </c>
    </row>
    <row r="187" spans="1:25" s="21" customFormat="1" ht="24.9" customHeight="1" x14ac:dyDescent="0.3">
      <c r="A187" s="8" t="s">
        <v>72</v>
      </c>
      <c r="B187" s="80">
        <v>10</v>
      </c>
      <c r="C187" s="80">
        <v>2</v>
      </c>
      <c r="D187" s="80">
        <v>2</v>
      </c>
      <c r="E187" s="80">
        <v>9</v>
      </c>
      <c r="F187" s="80">
        <v>6</v>
      </c>
      <c r="G187" s="80">
        <v>13</v>
      </c>
      <c r="H187" s="80">
        <v>1</v>
      </c>
      <c r="I187" s="80">
        <v>8</v>
      </c>
      <c r="J187" s="80">
        <v>7</v>
      </c>
      <c r="K187" s="80">
        <v>12</v>
      </c>
      <c r="L187" s="30"/>
      <c r="M187" s="104">
        <f t="shared" si="109"/>
        <v>1.4245014245014245E-2</v>
      </c>
      <c r="N187" s="104">
        <f t="shared" si="110"/>
        <v>2.7397260273972603E-3</v>
      </c>
      <c r="O187" s="104">
        <f t="shared" si="111"/>
        <v>2.976190476190476E-3</v>
      </c>
      <c r="P187" s="104">
        <f t="shared" si="112"/>
        <v>1.1889035667107001E-2</v>
      </c>
      <c r="Q187" s="104">
        <f t="shared" si="113"/>
        <v>8.4507042253521118E-3</v>
      </c>
      <c r="R187" s="104">
        <f t="shared" si="114"/>
        <v>1.6129032258064516E-2</v>
      </c>
      <c r="S187" s="104">
        <f t="shared" si="115"/>
        <v>1.1494252873563218E-3</v>
      </c>
      <c r="T187" s="104">
        <f t="shared" si="116"/>
        <v>8.8790233074361822E-3</v>
      </c>
      <c r="U187" s="104">
        <f t="shared" si="117"/>
        <v>7.874015748031496E-3</v>
      </c>
      <c r="V187" s="104">
        <f t="shared" si="118"/>
        <v>1.2244897959183673E-2</v>
      </c>
      <c r="W187" s="30"/>
      <c r="X187" s="9">
        <f t="shared" si="119"/>
        <v>0.19999999999999996</v>
      </c>
      <c r="Y187" s="12">
        <f t="shared" si="120"/>
        <v>-2.0001162858305725E-3</v>
      </c>
    </row>
    <row r="188" spans="1:25" s="21" customFormat="1" ht="24.9" customHeight="1" x14ac:dyDescent="0.3">
      <c r="A188" s="8" t="s">
        <v>194</v>
      </c>
      <c r="B188" s="80">
        <v>41</v>
      </c>
      <c r="C188" s="80">
        <v>38</v>
      </c>
      <c r="D188" s="80">
        <v>31</v>
      </c>
      <c r="E188" s="80">
        <v>44</v>
      </c>
      <c r="F188" s="80">
        <v>33</v>
      </c>
      <c r="G188" s="80">
        <v>35</v>
      </c>
      <c r="H188" s="80">
        <v>40</v>
      </c>
      <c r="I188" s="80">
        <v>50</v>
      </c>
      <c r="J188" s="80">
        <v>34</v>
      </c>
      <c r="K188" s="80">
        <v>53</v>
      </c>
      <c r="L188" s="30"/>
      <c r="M188" s="104">
        <f t="shared" si="109"/>
        <v>5.8404558404558403E-2</v>
      </c>
      <c r="N188" s="104">
        <f t="shared" si="110"/>
        <v>5.2054794520547946E-2</v>
      </c>
      <c r="O188" s="104">
        <f t="shared" si="111"/>
        <v>4.6130952380952384E-2</v>
      </c>
      <c r="P188" s="104">
        <f t="shared" si="112"/>
        <v>5.8124174372523117E-2</v>
      </c>
      <c r="Q188" s="104">
        <f t="shared" si="113"/>
        <v>4.647887323943662E-2</v>
      </c>
      <c r="R188" s="104">
        <f t="shared" si="114"/>
        <v>4.3424317617866005E-2</v>
      </c>
      <c r="S188" s="104">
        <f t="shared" si="115"/>
        <v>4.5977011494252873E-2</v>
      </c>
      <c r="T188" s="104">
        <f t="shared" si="116"/>
        <v>5.549389567147614E-2</v>
      </c>
      <c r="U188" s="104">
        <f t="shared" si="117"/>
        <v>3.8245219347581551E-2</v>
      </c>
      <c r="V188" s="104">
        <f t="shared" si="118"/>
        <v>5.4081632653061228E-2</v>
      </c>
      <c r="W188" s="30"/>
      <c r="X188" s="9">
        <f t="shared" si="119"/>
        <v>0.29268292682926833</v>
      </c>
      <c r="Y188" s="12">
        <f t="shared" si="120"/>
        <v>-4.3229257514971753E-3</v>
      </c>
    </row>
    <row r="189" spans="1:25" s="21" customFormat="1" ht="24.9" customHeight="1" x14ac:dyDescent="0.3">
      <c r="A189" s="8" t="s">
        <v>195</v>
      </c>
      <c r="B189" s="80">
        <v>21</v>
      </c>
      <c r="C189" s="80">
        <v>15</v>
      </c>
      <c r="D189" s="80">
        <v>20</v>
      </c>
      <c r="E189" s="80">
        <v>22</v>
      </c>
      <c r="F189" s="80">
        <v>9</v>
      </c>
      <c r="G189" s="80">
        <v>17</v>
      </c>
      <c r="H189" s="80">
        <v>17</v>
      </c>
      <c r="I189" s="80">
        <v>19</v>
      </c>
      <c r="J189" s="80">
        <v>18</v>
      </c>
      <c r="K189" s="80">
        <v>21</v>
      </c>
      <c r="L189" s="30"/>
      <c r="M189" s="104">
        <f t="shared" si="109"/>
        <v>2.9914529914529916E-2</v>
      </c>
      <c r="N189" s="104">
        <f t="shared" si="110"/>
        <v>2.0547945205479451E-2</v>
      </c>
      <c r="O189" s="104">
        <f t="shared" si="111"/>
        <v>2.976190476190476E-2</v>
      </c>
      <c r="P189" s="104">
        <f t="shared" si="112"/>
        <v>2.9062087186261559E-2</v>
      </c>
      <c r="Q189" s="104">
        <f t="shared" si="113"/>
        <v>1.2676056338028169E-2</v>
      </c>
      <c r="R189" s="104">
        <f t="shared" si="114"/>
        <v>2.1091811414392061E-2</v>
      </c>
      <c r="S189" s="104">
        <f t="shared" si="115"/>
        <v>1.9540229885057471E-2</v>
      </c>
      <c r="T189" s="104">
        <f t="shared" si="116"/>
        <v>2.1087680355160933E-2</v>
      </c>
      <c r="U189" s="104">
        <f t="shared" si="117"/>
        <v>2.0247469066366704E-2</v>
      </c>
      <c r="V189" s="104">
        <f t="shared" si="118"/>
        <v>2.1428571428571429E-2</v>
      </c>
      <c r="W189" s="30"/>
      <c r="X189" s="9">
        <f t="shared" si="119"/>
        <v>0</v>
      </c>
      <c r="Y189" s="12">
        <f t="shared" si="120"/>
        <v>-8.485958485958487E-3</v>
      </c>
    </row>
    <row r="190" spans="1:25" s="21" customFormat="1" ht="24.9" customHeight="1" x14ac:dyDescent="0.3">
      <c r="A190" s="8" t="s">
        <v>196</v>
      </c>
      <c r="B190" s="80">
        <v>58</v>
      </c>
      <c r="C190" s="80">
        <v>58</v>
      </c>
      <c r="D190" s="80">
        <v>42</v>
      </c>
      <c r="E190" s="80">
        <v>52</v>
      </c>
      <c r="F190" s="80">
        <v>61</v>
      </c>
      <c r="G190" s="80">
        <v>72</v>
      </c>
      <c r="H190" s="80">
        <v>75</v>
      </c>
      <c r="I190" s="80">
        <v>104</v>
      </c>
      <c r="J190" s="80">
        <v>76</v>
      </c>
      <c r="K190" s="80">
        <v>100</v>
      </c>
      <c r="L190" s="30"/>
      <c r="M190" s="104">
        <f t="shared" si="109"/>
        <v>8.2621082621082614E-2</v>
      </c>
      <c r="N190" s="104">
        <f t="shared" si="110"/>
        <v>7.9452054794520555E-2</v>
      </c>
      <c r="O190" s="104">
        <f t="shared" si="111"/>
        <v>6.25E-2</v>
      </c>
      <c r="P190" s="104">
        <f t="shared" si="112"/>
        <v>6.8692206076618231E-2</v>
      </c>
      <c r="Q190" s="104">
        <f t="shared" si="113"/>
        <v>8.5915492957746475E-2</v>
      </c>
      <c r="R190" s="104">
        <f t="shared" si="114"/>
        <v>8.9330024813895778E-2</v>
      </c>
      <c r="S190" s="104">
        <f t="shared" si="115"/>
        <v>8.6206896551724144E-2</v>
      </c>
      <c r="T190" s="104">
        <f t="shared" si="116"/>
        <v>0.11542730299667037</v>
      </c>
      <c r="U190" s="104">
        <f t="shared" si="117"/>
        <v>8.5489313835770533E-2</v>
      </c>
      <c r="V190" s="104">
        <f t="shared" si="118"/>
        <v>0.10204081632653061</v>
      </c>
      <c r="W190" s="30"/>
      <c r="X190" s="9">
        <f t="shared" si="119"/>
        <v>0.72413793103448265</v>
      </c>
      <c r="Y190" s="12">
        <f t="shared" si="120"/>
        <v>1.9419733705448E-2</v>
      </c>
    </row>
    <row r="191" spans="1:25" s="21" customFormat="1" ht="24.9" customHeight="1" x14ac:dyDescent="0.3">
      <c r="A191" s="8" t="s">
        <v>197</v>
      </c>
      <c r="B191" s="80">
        <v>38</v>
      </c>
      <c r="C191" s="80">
        <v>48</v>
      </c>
      <c r="D191" s="80">
        <v>52</v>
      </c>
      <c r="E191" s="80">
        <v>62</v>
      </c>
      <c r="F191" s="80">
        <v>57</v>
      </c>
      <c r="G191" s="80">
        <v>55</v>
      </c>
      <c r="H191" s="80">
        <v>60</v>
      </c>
      <c r="I191" s="80">
        <v>70</v>
      </c>
      <c r="J191" s="80">
        <v>82</v>
      </c>
      <c r="K191" s="80">
        <v>72</v>
      </c>
      <c r="L191" s="30"/>
      <c r="M191" s="104">
        <f t="shared" si="109"/>
        <v>5.4131054131054131E-2</v>
      </c>
      <c r="N191" s="104">
        <f t="shared" si="110"/>
        <v>6.575342465753424E-2</v>
      </c>
      <c r="O191" s="104">
        <f t="shared" si="111"/>
        <v>7.7380952380952384E-2</v>
      </c>
      <c r="P191" s="104">
        <f t="shared" si="112"/>
        <v>8.1902245706737126E-2</v>
      </c>
      <c r="Q191" s="104">
        <f t="shared" si="113"/>
        <v>8.0281690140845074E-2</v>
      </c>
      <c r="R191" s="104">
        <f t="shared" si="114"/>
        <v>6.8238213399503728E-2</v>
      </c>
      <c r="S191" s="104">
        <f t="shared" si="115"/>
        <v>6.8965517241379309E-2</v>
      </c>
      <c r="T191" s="104">
        <f t="shared" si="116"/>
        <v>7.7691453940066588E-2</v>
      </c>
      <c r="U191" s="104">
        <f t="shared" si="117"/>
        <v>9.2238470191226093E-2</v>
      </c>
      <c r="V191" s="104">
        <f t="shared" si="118"/>
        <v>7.3469387755102047E-2</v>
      </c>
      <c r="W191" s="30"/>
      <c r="X191" s="9">
        <f t="shared" si="119"/>
        <v>0.89473684210526305</v>
      </c>
      <c r="Y191" s="12">
        <f t="shared" si="120"/>
        <v>1.9338333624047917E-2</v>
      </c>
    </row>
    <row r="192" spans="1:25" s="21" customFormat="1" ht="24.9" customHeight="1" x14ac:dyDescent="0.3">
      <c r="A192" s="8" t="s">
        <v>192</v>
      </c>
      <c r="B192" s="80">
        <v>268</v>
      </c>
      <c r="C192" s="80">
        <v>241</v>
      </c>
      <c r="D192" s="80">
        <v>209</v>
      </c>
      <c r="E192" s="80">
        <v>190</v>
      </c>
      <c r="F192" s="80">
        <v>170</v>
      </c>
      <c r="G192" s="80">
        <v>216</v>
      </c>
      <c r="H192" s="80">
        <v>164</v>
      </c>
      <c r="I192" s="80">
        <v>174</v>
      </c>
      <c r="J192" s="80">
        <v>147</v>
      </c>
      <c r="K192" s="80">
        <v>113</v>
      </c>
      <c r="L192" s="30"/>
      <c r="M192" s="104">
        <f t="shared" si="109"/>
        <v>0.38176638176638178</v>
      </c>
      <c r="N192" s="104">
        <f t="shared" si="110"/>
        <v>0.33013698630136984</v>
      </c>
      <c r="O192" s="104">
        <f t="shared" si="111"/>
        <v>0.31101190476190477</v>
      </c>
      <c r="P192" s="104">
        <f t="shared" si="112"/>
        <v>0.25099075297225892</v>
      </c>
      <c r="Q192" s="104">
        <f t="shared" si="113"/>
        <v>0.23943661971830985</v>
      </c>
      <c r="R192" s="104">
        <f t="shared" si="114"/>
        <v>0.26799007444168732</v>
      </c>
      <c r="S192" s="104">
        <f t="shared" si="115"/>
        <v>0.18850574712643678</v>
      </c>
      <c r="T192" s="104">
        <f t="shared" si="116"/>
        <v>0.19311875693673697</v>
      </c>
      <c r="U192" s="104">
        <f t="shared" si="117"/>
        <v>0.16535433070866143</v>
      </c>
      <c r="V192" s="104">
        <f t="shared" si="118"/>
        <v>0.11530612244897959</v>
      </c>
      <c r="W192" s="30"/>
      <c r="X192" s="9">
        <f t="shared" si="119"/>
        <v>-0.57835820895522394</v>
      </c>
      <c r="Y192" s="12">
        <f t="shared" si="120"/>
        <v>-0.26646025931740219</v>
      </c>
    </row>
    <row r="193" spans="1:25" s="21" customFormat="1" ht="24.9" customHeight="1" x14ac:dyDescent="0.3">
      <c r="A193" s="8" t="s">
        <v>193</v>
      </c>
      <c r="B193" s="80">
        <v>4</v>
      </c>
      <c r="C193" s="80">
        <v>9</v>
      </c>
      <c r="D193" s="80">
        <v>4</v>
      </c>
      <c r="E193" s="80">
        <v>4</v>
      </c>
      <c r="F193" s="80">
        <v>10</v>
      </c>
      <c r="G193" s="80">
        <v>5</v>
      </c>
      <c r="H193" s="80">
        <v>7</v>
      </c>
      <c r="I193" s="80">
        <v>13</v>
      </c>
      <c r="J193" s="80">
        <v>8</v>
      </c>
      <c r="K193" s="80">
        <v>12</v>
      </c>
      <c r="L193" s="30"/>
      <c r="M193" s="104">
        <f t="shared" si="109"/>
        <v>5.6980056980056983E-3</v>
      </c>
      <c r="N193" s="104">
        <f t="shared" si="110"/>
        <v>1.2328767123287671E-2</v>
      </c>
      <c r="O193" s="104">
        <f t="shared" si="111"/>
        <v>5.9523809523809521E-3</v>
      </c>
      <c r="P193" s="104">
        <f t="shared" si="112"/>
        <v>5.2840158520475562E-3</v>
      </c>
      <c r="Q193" s="104">
        <f t="shared" si="113"/>
        <v>1.4084507042253521E-2</v>
      </c>
      <c r="R193" s="104">
        <f t="shared" si="114"/>
        <v>6.2034739454094297E-3</v>
      </c>
      <c r="S193" s="104">
        <f t="shared" si="115"/>
        <v>8.0459770114942528E-3</v>
      </c>
      <c r="T193" s="104">
        <f t="shared" si="116"/>
        <v>1.4428412874583796E-2</v>
      </c>
      <c r="U193" s="104">
        <f t="shared" si="117"/>
        <v>8.9988751406074249E-3</v>
      </c>
      <c r="V193" s="104">
        <f t="shared" si="118"/>
        <v>1.2244897959183673E-2</v>
      </c>
      <c r="W193" s="30"/>
      <c r="X193" s="9">
        <f t="shared" si="119"/>
        <v>2</v>
      </c>
      <c r="Y193" s="12">
        <f t="shared" si="120"/>
        <v>6.5468922611779745E-3</v>
      </c>
    </row>
    <row r="194" spans="1:25" s="21" customFormat="1" ht="24.9" customHeight="1" x14ac:dyDescent="0.3">
      <c r="A194" s="52" t="s">
        <v>4</v>
      </c>
      <c r="B194" s="81">
        <v>702</v>
      </c>
      <c r="C194" s="81">
        <v>730</v>
      </c>
      <c r="D194" s="81">
        <v>672</v>
      </c>
      <c r="E194" s="81">
        <v>757</v>
      </c>
      <c r="F194" s="81">
        <v>710</v>
      </c>
      <c r="G194" s="81">
        <v>806</v>
      </c>
      <c r="H194" s="81">
        <v>870</v>
      </c>
      <c r="I194" s="81">
        <v>901</v>
      </c>
      <c r="J194" s="81">
        <v>889</v>
      </c>
      <c r="K194" s="81">
        <v>980</v>
      </c>
      <c r="L194" s="94"/>
      <c r="M194" s="105">
        <f t="shared" si="109"/>
        <v>1</v>
      </c>
      <c r="N194" s="105">
        <f t="shared" si="110"/>
        <v>1</v>
      </c>
      <c r="O194" s="105">
        <f t="shared" si="111"/>
        <v>1</v>
      </c>
      <c r="P194" s="105">
        <f t="shared" si="112"/>
        <v>1</v>
      </c>
      <c r="Q194" s="105">
        <f t="shared" si="113"/>
        <v>1</v>
      </c>
      <c r="R194" s="105">
        <f t="shared" si="114"/>
        <v>1</v>
      </c>
      <c r="S194" s="105">
        <f t="shared" si="115"/>
        <v>1</v>
      </c>
      <c r="T194" s="105">
        <f t="shared" si="116"/>
        <v>1</v>
      </c>
      <c r="U194" s="105">
        <f t="shared" si="117"/>
        <v>1</v>
      </c>
      <c r="V194" s="105">
        <f t="shared" si="118"/>
        <v>1</v>
      </c>
      <c r="W194" s="94"/>
      <c r="X194" s="10">
        <f t="shared" si="119"/>
        <v>0.39601139601139601</v>
      </c>
      <c r="Y194" s="14">
        <f t="shared" si="120"/>
        <v>0</v>
      </c>
    </row>
    <row r="195" spans="1:25" s="21" customFormat="1" ht="24.9" customHeight="1" x14ac:dyDescent="0.3">
      <c r="A195" s="13" t="s">
        <v>77</v>
      </c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24"/>
      <c r="W195" s="30"/>
      <c r="X195" s="53"/>
      <c r="Y195" s="53"/>
    </row>
    <row r="196" spans="1:25" s="21" customFormat="1" ht="24.9" customHeight="1" x14ac:dyDescent="0.3"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24"/>
      <c r="W196" s="30"/>
      <c r="X196" s="53"/>
      <c r="Y196" s="53"/>
    </row>
    <row r="197" spans="1:25" s="21" customFormat="1" ht="50.1" customHeight="1" x14ac:dyDescent="0.3">
      <c r="A197" s="36" t="s">
        <v>78</v>
      </c>
      <c r="B197" s="42">
        <v>2013</v>
      </c>
      <c r="C197" s="42">
        <v>2014</v>
      </c>
      <c r="D197" s="42">
        <v>2015</v>
      </c>
      <c r="E197" s="42">
        <v>2016</v>
      </c>
      <c r="F197" s="42">
        <v>2017</v>
      </c>
      <c r="G197" s="42">
        <v>2018</v>
      </c>
      <c r="H197" s="42">
        <v>2019</v>
      </c>
      <c r="I197" s="42">
        <v>2020</v>
      </c>
      <c r="J197" s="42">
        <v>2021</v>
      </c>
      <c r="K197" s="42">
        <v>2022</v>
      </c>
      <c r="L197" s="95"/>
      <c r="M197" s="42">
        <v>2013</v>
      </c>
      <c r="N197" s="42">
        <v>2014</v>
      </c>
      <c r="O197" s="42">
        <v>2015</v>
      </c>
      <c r="P197" s="42">
        <v>2016</v>
      </c>
      <c r="Q197" s="42">
        <v>2017</v>
      </c>
      <c r="R197" s="42">
        <v>2018</v>
      </c>
      <c r="S197" s="42">
        <v>2019</v>
      </c>
      <c r="T197" s="42">
        <v>2020</v>
      </c>
      <c r="U197" s="42">
        <v>2021</v>
      </c>
      <c r="V197" s="42">
        <v>2022</v>
      </c>
      <c r="W197" s="96"/>
      <c r="X197" s="42" t="s">
        <v>241</v>
      </c>
      <c r="Y197" s="42" t="s">
        <v>242</v>
      </c>
    </row>
    <row r="198" spans="1:25" s="21" customFormat="1" ht="24.9" customHeight="1" x14ac:dyDescent="0.3">
      <c r="A198" s="8" t="s">
        <v>79</v>
      </c>
      <c r="B198" s="80">
        <v>172</v>
      </c>
      <c r="C198" s="80">
        <v>214</v>
      </c>
      <c r="D198" s="80">
        <v>184</v>
      </c>
      <c r="E198" s="80">
        <v>157</v>
      </c>
      <c r="F198" s="80">
        <v>195</v>
      </c>
      <c r="G198" s="80">
        <v>175</v>
      </c>
      <c r="H198" s="80">
        <v>198</v>
      </c>
      <c r="I198" s="80">
        <v>217</v>
      </c>
      <c r="J198" s="80">
        <v>174</v>
      </c>
      <c r="K198" s="80">
        <v>157</v>
      </c>
      <c r="L198" s="30"/>
      <c r="M198" s="104">
        <f t="shared" ref="M198:M228" si="121">B198/B$228</f>
        <v>9.2423428264373997E-2</v>
      </c>
      <c r="N198" s="104">
        <f t="shared" ref="N198:N228" si="122">C198/C$228</f>
        <v>0.10721442885771543</v>
      </c>
      <c r="O198" s="104">
        <f t="shared" ref="O198:O228" si="123">D198/D$228</f>
        <v>9.5634095634095639E-2</v>
      </c>
      <c r="P198" s="104">
        <f t="shared" ref="P198:P228" si="124">E198/E$228</f>
        <v>7.8657314629258512E-2</v>
      </c>
      <c r="Q198" s="104">
        <f t="shared" ref="Q198:Q228" si="125">F198/F$228</f>
        <v>0.10512129380053908</v>
      </c>
      <c r="R198" s="104">
        <f t="shared" ref="R198:R228" si="126">G198/G$228</f>
        <v>8.4745762711864403E-2</v>
      </c>
      <c r="S198" s="104">
        <f t="shared" ref="S198:S228" si="127">H198/H$228</f>
        <v>8.347386172006746E-2</v>
      </c>
      <c r="T198" s="104">
        <f t="shared" ref="T198:T228" si="128">I198/I$228</f>
        <v>9.5848056537102475E-2</v>
      </c>
      <c r="U198" s="104">
        <f t="shared" ref="U198:V228" si="129">J198/J$228</f>
        <v>7.880434782608696E-2</v>
      </c>
      <c r="V198" s="104">
        <f t="shared" si="129"/>
        <v>6.7324185248713544E-2</v>
      </c>
      <c r="W198" s="30"/>
      <c r="X198" s="9">
        <f t="shared" ref="X198:X228" si="130">K198/B198-1</f>
        <v>-8.7209302325581439E-2</v>
      </c>
      <c r="Y198" s="12">
        <f t="shared" ref="Y198:Y228" si="131">V198-M198</f>
        <v>-2.5099243015660452E-2</v>
      </c>
    </row>
    <row r="199" spans="1:25" s="21" customFormat="1" ht="24.9" customHeight="1" x14ac:dyDescent="0.3">
      <c r="A199" s="8" t="s">
        <v>198</v>
      </c>
      <c r="B199" s="80">
        <v>38</v>
      </c>
      <c r="C199" s="80">
        <v>39</v>
      </c>
      <c r="D199" s="80">
        <v>35</v>
      </c>
      <c r="E199" s="80">
        <v>35</v>
      </c>
      <c r="F199" s="80">
        <v>34</v>
      </c>
      <c r="G199" s="80">
        <v>53</v>
      </c>
      <c r="H199" s="80">
        <v>37</v>
      </c>
      <c r="I199" s="80">
        <v>39</v>
      </c>
      <c r="J199" s="80">
        <v>48</v>
      </c>
      <c r="K199" s="80">
        <v>46</v>
      </c>
      <c r="L199" s="30"/>
      <c r="M199" s="104">
        <f t="shared" si="121"/>
        <v>2.0419129500268671E-2</v>
      </c>
      <c r="N199" s="104">
        <f t="shared" si="122"/>
        <v>1.9539078156312624E-2</v>
      </c>
      <c r="O199" s="104">
        <f t="shared" si="123"/>
        <v>1.8191268191268192E-2</v>
      </c>
      <c r="P199" s="104">
        <f t="shared" si="124"/>
        <v>1.7535070140280561E-2</v>
      </c>
      <c r="Q199" s="104">
        <f t="shared" si="125"/>
        <v>1.8328840970350403E-2</v>
      </c>
      <c r="R199" s="104">
        <f t="shared" si="126"/>
        <v>2.5665859564164648E-2</v>
      </c>
      <c r="S199" s="104">
        <f t="shared" si="127"/>
        <v>1.5598650927487353E-2</v>
      </c>
      <c r="T199" s="104">
        <f t="shared" si="128"/>
        <v>1.7226148409893994E-2</v>
      </c>
      <c r="U199" s="104">
        <f t="shared" si="129"/>
        <v>2.1739130434782608E-2</v>
      </c>
      <c r="V199" s="104">
        <f t="shared" si="129"/>
        <v>1.9725557461406518E-2</v>
      </c>
      <c r="W199" s="30"/>
      <c r="X199" s="9">
        <f t="shared" si="130"/>
        <v>0.21052631578947367</v>
      </c>
      <c r="Y199" s="12">
        <f t="shared" si="131"/>
        <v>-6.9357203886215302E-4</v>
      </c>
    </row>
    <row r="200" spans="1:25" s="21" customFormat="1" ht="24.9" customHeight="1" x14ac:dyDescent="0.3">
      <c r="A200" s="8" t="s">
        <v>80</v>
      </c>
      <c r="B200" s="80">
        <v>110</v>
      </c>
      <c r="C200" s="80">
        <v>132</v>
      </c>
      <c r="D200" s="80">
        <v>112</v>
      </c>
      <c r="E200" s="80">
        <v>111</v>
      </c>
      <c r="F200" s="80">
        <v>75</v>
      </c>
      <c r="G200" s="80">
        <v>104</v>
      </c>
      <c r="H200" s="80">
        <v>120</v>
      </c>
      <c r="I200" s="80">
        <v>119</v>
      </c>
      <c r="J200" s="80">
        <v>113</v>
      </c>
      <c r="K200" s="80">
        <v>102</v>
      </c>
      <c r="L200" s="30"/>
      <c r="M200" s="104">
        <f t="shared" si="121"/>
        <v>5.9108006448146157E-2</v>
      </c>
      <c r="N200" s="104">
        <f t="shared" si="122"/>
        <v>6.6132264529058113E-2</v>
      </c>
      <c r="O200" s="104">
        <f t="shared" si="123"/>
        <v>5.8212058212058215E-2</v>
      </c>
      <c r="P200" s="104">
        <f t="shared" si="124"/>
        <v>5.561122244488978E-2</v>
      </c>
      <c r="Q200" s="104">
        <f t="shared" si="125"/>
        <v>4.0431266846361183E-2</v>
      </c>
      <c r="R200" s="104">
        <f t="shared" si="126"/>
        <v>5.0363196125907991E-2</v>
      </c>
      <c r="S200" s="104">
        <f t="shared" si="127"/>
        <v>5.0590219224283306E-2</v>
      </c>
      <c r="T200" s="104">
        <f t="shared" si="128"/>
        <v>5.2561837455830387E-2</v>
      </c>
      <c r="U200" s="104">
        <f t="shared" si="129"/>
        <v>5.1177536231884056E-2</v>
      </c>
      <c r="V200" s="104">
        <f t="shared" si="129"/>
        <v>4.3739279588336191E-2</v>
      </c>
      <c r="W200" s="30"/>
      <c r="X200" s="9">
        <f t="shared" si="130"/>
        <v>-7.2727272727272751E-2</v>
      </c>
      <c r="Y200" s="12">
        <f t="shared" si="131"/>
        <v>-1.5368726859809966E-2</v>
      </c>
    </row>
    <row r="201" spans="1:25" s="21" customFormat="1" ht="24.9" customHeight="1" x14ac:dyDescent="0.3">
      <c r="A201" s="8" t="s">
        <v>199</v>
      </c>
      <c r="B201" s="80">
        <v>157</v>
      </c>
      <c r="C201" s="80">
        <v>164</v>
      </c>
      <c r="D201" s="80">
        <v>168</v>
      </c>
      <c r="E201" s="80">
        <v>172</v>
      </c>
      <c r="F201" s="80">
        <v>149</v>
      </c>
      <c r="G201" s="80">
        <v>176</v>
      </c>
      <c r="H201" s="80">
        <v>192</v>
      </c>
      <c r="I201" s="80">
        <v>217</v>
      </c>
      <c r="J201" s="80">
        <v>164</v>
      </c>
      <c r="K201" s="80">
        <v>213</v>
      </c>
      <c r="L201" s="30"/>
      <c r="M201" s="104">
        <f t="shared" si="121"/>
        <v>8.4363245566899517E-2</v>
      </c>
      <c r="N201" s="104">
        <f t="shared" si="122"/>
        <v>8.2164328657314628E-2</v>
      </c>
      <c r="O201" s="104">
        <f t="shared" si="123"/>
        <v>8.7318087318087323E-2</v>
      </c>
      <c r="P201" s="104">
        <f t="shared" si="124"/>
        <v>8.617234468937876E-2</v>
      </c>
      <c r="Q201" s="104">
        <f t="shared" si="125"/>
        <v>8.0323450134770893E-2</v>
      </c>
      <c r="R201" s="104">
        <f t="shared" si="126"/>
        <v>8.5230024213075059E-2</v>
      </c>
      <c r="S201" s="104">
        <f t="shared" si="127"/>
        <v>8.0944350758853284E-2</v>
      </c>
      <c r="T201" s="104">
        <f t="shared" si="128"/>
        <v>9.5848056537102475E-2</v>
      </c>
      <c r="U201" s="104">
        <f t="shared" si="129"/>
        <v>7.4275362318840576E-2</v>
      </c>
      <c r="V201" s="104">
        <f t="shared" si="129"/>
        <v>9.1337907375643221E-2</v>
      </c>
      <c r="W201" s="30"/>
      <c r="X201" s="9">
        <f t="shared" si="130"/>
        <v>0.3566878980891719</v>
      </c>
      <c r="Y201" s="12">
        <f t="shared" si="131"/>
        <v>6.974661808743704E-3</v>
      </c>
    </row>
    <row r="202" spans="1:25" s="21" customFormat="1" ht="24.9" customHeight="1" x14ac:dyDescent="0.3">
      <c r="A202" s="8" t="s">
        <v>81</v>
      </c>
      <c r="B202" s="80">
        <v>91</v>
      </c>
      <c r="C202" s="80">
        <v>106</v>
      </c>
      <c r="D202" s="80">
        <v>90</v>
      </c>
      <c r="E202" s="80">
        <v>74</v>
      </c>
      <c r="F202" s="80">
        <v>73</v>
      </c>
      <c r="G202" s="80">
        <v>92</v>
      </c>
      <c r="H202" s="80">
        <v>65</v>
      </c>
      <c r="I202" s="80">
        <v>78</v>
      </c>
      <c r="J202" s="80">
        <v>76</v>
      </c>
      <c r="K202" s="80">
        <v>54</v>
      </c>
      <c r="L202" s="30"/>
      <c r="M202" s="104">
        <f t="shared" si="121"/>
        <v>4.8898441698011823E-2</v>
      </c>
      <c r="N202" s="104">
        <f t="shared" si="122"/>
        <v>5.3106212424849697E-2</v>
      </c>
      <c r="O202" s="104">
        <f t="shared" si="123"/>
        <v>4.677754677754678E-2</v>
      </c>
      <c r="P202" s="104">
        <f t="shared" si="124"/>
        <v>3.7074148296593189E-2</v>
      </c>
      <c r="Q202" s="104">
        <f t="shared" si="125"/>
        <v>3.9353099730458224E-2</v>
      </c>
      <c r="R202" s="104">
        <f t="shared" si="126"/>
        <v>4.4552058111380147E-2</v>
      </c>
      <c r="S202" s="104">
        <f t="shared" si="127"/>
        <v>2.7403035413153459E-2</v>
      </c>
      <c r="T202" s="104">
        <f t="shared" si="128"/>
        <v>3.4452296819787988E-2</v>
      </c>
      <c r="U202" s="104">
        <f t="shared" si="129"/>
        <v>3.4420289855072464E-2</v>
      </c>
      <c r="V202" s="104">
        <f t="shared" si="129"/>
        <v>2.3156089193825044E-2</v>
      </c>
      <c r="W202" s="30"/>
      <c r="X202" s="9">
        <f t="shared" si="130"/>
        <v>-0.40659340659340659</v>
      </c>
      <c r="Y202" s="12">
        <f t="shared" si="131"/>
        <v>-2.5742352504186779E-2</v>
      </c>
    </row>
    <row r="203" spans="1:25" s="21" customFormat="1" ht="24.9" customHeight="1" x14ac:dyDescent="0.3">
      <c r="A203" s="8" t="s">
        <v>82</v>
      </c>
      <c r="B203" s="80">
        <v>136</v>
      </c>
      <c r="C203" s="80">
        <v>139</v>
      </c>
      <c r="D203" s="80">
        <v>180</v>
      </c>
      <c r="E203" s="80">
        <v>157</v>
      </c>
      <c r="F203" s="80">
        <v>171</v>
      </c>
      <c r="G203" s="80">
        <v>190</v>
      </c>
      <c r="H203" s="80">
        <v>200</v>
      </c>
      <c r="I203" s="80">
        <v>241</v>
      </c>
      <c r="J203" s="80">
        <v>172</v>
      </c>
      <c r="K203" s="80">
        <v>225</v>
      </c>
      <c r="L203" s="30"/>
      <c r="M203" s="104">
        <f t="shared" si="121"/>
        <v>7.3078989790435256E-2</v>
      </c>
      <c r="N203" s="104">
        <f t="shared" si="122"/>
        <v>6.9639278557114229E-2</v>
      </c>
      <c r="O203" s="104">
        <f t="shared" si="123"/>
        <v>9.355509355509356E-2</v>
      </c>
      <c r="P203" s="104">
        <f t="shared" si="124"/>
        <v>7.8657314629258512E-2</v>
      </c>
      <c r="Q203" s="104">
        <f t="shared" si="125"/>
        <v>9.2183288409703509E-2</v>
      </c>
      <c r="R203" s="104">
        <f t="shared" si="126"/>
        <v>9.2009685230024216E-2</v>
      </c>
      <c r="S203" s="104">
        <f t="shared" si="127"/>
        <v>8.4317032040472181E-2</v>
      </c>
      <c r="T203" s="104">
        <f t="shared" si="128"/>
        <v>0.10644876325088339</v>
      </c>
      <c r="U203" s="104">
        <f t="shared" si="129"/>
        <v>7.789855072463768E-2</v>
      </c>
      <c r="V203" s="104">
        <f t="shared" si="129"/>
        <v>9.6483704974271015E-2</v>
      </c>
      <c r="W203" s="30"/>
      <c r="X203" s="9">
        <f t="shared" si="130"/>
        <v>0.65441176470588225</v>
      </c>
      <c r="Y203" s="12">
        <f t="shared" si="131"/>
        <v>2.3404715183835759E-2</v>
      </c>
    </row>
    <row r="204" spans="1:25" s="21" customFormat="1" ht="24.9" customHeight="1" x14ac:dyDescent="0.3">
      <c r="A204" s="8" t="s">
        <v>83</v>
      </c>
      <c r="B204" s="80">
        <v>48</v>
      </c>
      <c r="C204" s="80">
        <v>45</v>
      </c>
      <c r="D204" s="80">
        <v>45</v>
      </c>
      <c r="E204" s="80">
        <v>45</v>
      </c>
      <c r="F204" s="80">
        <v>39</v>
      </c>
      <c r="G204" s="80">
        <v>40</v>
      </c>
      <c r="H204" s="80">
        <v>62</v>
      </c>
      <c r="I204" s="80">
        <v>52</v>
      </c>
      <c r="J204" s="80">
        <v>55</v>
      </c>
      <c r="K204" s="80">
        <v>54</v>
      </c>
      <c r="L204" s="30"/>
      <c r="M204" s="104">
        <f t="shared" si="121"/>
        <v>2.5792584631918324E-2</v>
      </c>
      <c r="N204" s="104">
        <f t="shared" si="122"/>
        <v>2.2545090180360723E-2</v>
      </c>
      <c r="O204" s="104">
        <f t="shared" si="123"/>
        <v>2.338877338877339E-2</v>
      </c>
      <c r="P204" s="104">
        <f t="shared" si="124"/>
        <v>2.2545090180360723E-2</v>
      </c>
      <c r="Q204" s="104">
        <f t="shared" si="125"/>
        <v>2.1024258760107817E-2</v>
      </c>
      <c r="R204" s="104">
        <f t="shared" si="126"/>
        <v>1.9370460048426151E-2</v>
      </c>
      <c r="S204" s="104">
        <f t="shared" si="127"/>
        <v>2.6138279932546374E-2</v>
      </c>
      <c r="T204" s="104">
        <f t="shared" si="128"/>
        <v>2.2968197879858657E-2</v>
      </c>
      <c r="U204" s="104">
        <f t="shared" si="129"/>
        <v>2.4909420289855072E-2</v>
      </c>
      <c r="V204" s="104">
        <f t="shared" si="129"/>
        <v>2.3156089193825044E-2</v>
      </c>
      <c r="W204" s="30"/>
      <c r="X204" s="9">
        <f t="shared" si="130"/>
        <v>0.125</v>
      </c>
      <c r="Y204" s="12">
        <f t="shared" si="131"/>
        <v>-2.6364954380932795E-3</v>
      </c>
    </row>
    <row r="205" spans="1:25" s="21" customFormat="1" ht="24.9" customHeight="1" x14ac:dyDescent="0.3">
      <c r="A205" s="8" t="s">
        <v>200</v>
      </c>
      <c r="B205" s="80">
        <v>26</v>
      </c>
      <c r="C205" s="80">
        <v>28</v>
      </c>
      <c r="D205" s="80">
        <v>26</v>
      </c>
      <c r="E205" s="80">
        <v>20</v>
      </c>
      <c r="F205" s="80">
        <v>26</v>
      </c>
      <c r="G205" s="80">
        <v>25</v>
      </c>
      <c r="H205" s="80">
        <v>26</v>
      </c>
      <c r="I205" s="80">
        <v>25</v>
      </c>
      <c r="J205" s="80">
        <v>27</v>
      </c>
      <c r="K205" s="80">
        <v>33</v>
      </c>
      <c r="L205" s="30"/>
      <c r="M205" s="104">
        <f t="shared" si="121"/>
        <v>1.3970983342289092E-2</v>
      </c>
      <c r="N205" s="104">
        <f t="shared" si="122"/>
        <v>1.4028056112224449E-2</v>
      </c>
      <c r="O205" s="104">
        <f t="shared" si="123"/>
        <v>1.3513513513513514E-2</v>
      </c>
      <c r="P205" s="104">
        <f t="shared" si="124"/>
        <v>1.002004008016032E-2</v>
      </c>
      <c r="Q205" s="104">
        <f t="shared" si="125"/>
        <v>1.4016172506738544E-2</v>
      </c>
      <c r="R205" s="104">
        <f t="shared" si="126"/>
        <v>1.2106537530266344E-2</v>
      </c>
      <c r="S205" s="104">
        <f t="shared" si="127"/>
        <v>1.0961214165261383E-2</v>
      </c>
      <c r="T205" s="104">
        <f t="shared" si="128"/>
        <v>1.1042402826855124E-2</v>
      </c>
      <c r="U205" s="104">
        <f t="shared" si="129"/>
        <v>1.2228260869565218E-2</v>
      </c>
      <c r="V205" s="104">
        <f t="shared" si="129"/>
        <v>1.4150943396226415E-2</v>
      </c>
      <c r="W205" s="30"/>
      <c r="X205" s="9">
        <f t="shared" si="130"/>
        <v>0.26923076923076916</v>
      </c>
      <c r="Y205" s="12">
        <f t="shared" si="131"/>
        <v>1.799600539373232E-4</v>
      </c>
    </row>
    <row r="206" spans="1:25" s="21" customFormat="1" ht="24.9" customHeight="1" x14ac:dyDescent="0.3">
      <c r="A206" s="8" t="s">
        <v>84</v>
      </c>
      <c r="B206" s="80">
        <v>52</v>
      </c>
      <c r="C206" s="80">
        <v>45</v>
      </c>
      <c r="D206" s="80">
        <v>49</v>
      </c>
      <c r="E206" s="80">
        <v>68</v>
      </c>
      <c r="F206" s="80">
        <v>45</v>
      </c>
      <c r="G206" s="80">
        <v>74</v>
      </c>
      <c r="H206" s="80">
        <v>58</v>
      </c>
      <c r="I206" s="80">
        <v>74</v>
      </c>
      <c r="J206" s="80">
        <v>60</v>
      </c>
      <c r="K206" s="80">
        <v>81</v>
      </c>
      <c r="L206" s="30"/>
      <c r="M206" s="104">
        <f t="shared" si="121"/>
        <v>2.7941966684578184E-2</v>
      </c>
      <c r="N206" s="104">
        <f t="shared" si="122"/>
        <v>2.2545090180360723E-2</v>
      </c>
      <c r="O206" s="104">
        <f t="shared" si="123"/>
        <v>2.5467775467775469E-2</v>
      </c>
      <c r="P206" s="104">
        <f t="shared" si="124"/>
        <v>3.406813627254509E-2</v>
      </c>
      <c r="Q206" s="104">
        <f t="shared" si="125"/>
        <v>2.4258760107816711E-2</v>
      </c>
      <c r="R206" s="104">
        <f t="shared" si="126"/>
        <v>3.583535108958838E-2</v>
      </c>
      <c r="S206" s="104">
        <f t="shared" si="127"/>
        <v>2.4451939291736932E-2</v>
      </c>
      <c r="T206" s="104">
        <f t="shared" si="128"/>
        <v>3.2685512367491169E-2</v>
      </c>
      <c r="U206" s="104">
        <f t="shared" si="129"/>
        <v>2.717391304347826E-2</v>
      </c>
      <c r="V206" s="104">
        <f t="shared" si="129"/>
        <v>3.4734133790737566E-2</v>
      </c>
      <c r="W206" s="30"/>
      <c r="X206" s="9">
        <f t="shared" si="130"/>
        <v>0.55769230769230771</v>
      </c>
      <c r="Y206" s="12">
        <f t="shared" si="131"/>
        <v>6.7921671061593816E-3</v>
      </c>
    </row>
    <row r="207" spans="1:25" s="21" customFormat="1" ht="24.9" customHeight="1" x14ac:dyDescent="0.3">
      <c r="A207" s="8" t="s">
        <v>85</v>
      </c>
      <c r="B207" s="80">
        <v>714</v>
      </c>
      <c r="C207" s="80">
        <v>728</v>
      </c>
      <c r="D207" s="80">
        <v>748</v>
      </c>
      <c r="E207" s="80">
        <v>819</v>
      </c>
      <c r="F207" s="80">
        <v>742</v>
      </c>
      <c r="G207" s="80">
        <v>804</v>
      </c>
      <c r="H207" s="80">
        <v>927</v>
      </c>
      <c r="I207" s="80">
        <v>864</v>
      </c>
      <c r="J207" s="80">
        <v>874</v>
      </c>
      <c r="K207" s="80">
        <v>923</v>
      </c>
      <c r="L207" s="30"/>
      <c r="M207" s="104">
        <f t="shared" si="121"/>
        <v>0.38366469639978507</v>
      </c>
      <c r="N207" s="104">
        <f t="shared" si="122"/>
        <v>0.36472945891783565</v>
      </c>
      <c r="O207" s="104">
        <f t="shared" si="123"/>
        <v>0.38877338877338879</v>
      </c>
      <c r="P207" s="104">
        <f t="shared" si="124"/>
        <v>0.41032064128256512</v>
      </c>
      <c r="Q207" s="104">
        <f t="shared" si="125"/>
        <v>0.4</v>
      </c>
      <c r="R207" s="104">
        <f t="shared" si="126"/>
        <v>0.38934624697336562</v>
      </c>
      <c r="S207" s="104">
        <f t="shared" si="127"/>
        <v>0.39080944350758851</v>
      </c>
      <c r="T207" s="104">
        <f t="shared" si="128"/>
        <v>0.38162544169611307</v>
      </c>
      <c r="U207" s="104">
        <f t="shared" si="129"/>
        <v>0.39583333333333331</v>
      </c>
      <c r="V207" s="104">
        <f t="shared" si="129"/>
        <v>0.39579759862778729</v>
      </c>
      <c r="W207" s="30"/>
      <c r="X207" s="9">
        <f t="shared" si="130"/>
        <v>0.29271708683473396</v>
      </c>
      <c r="Y207" s="12">
        <f t="shared" si="131"/>
        <v>1.2132902228002229E-2</v>
      </c>
    </row>
    <row r="208" spans="1:25" s="21" customFormat="1" ht="24.9" customHeight="1" x14ac:dyDescent="0.3">
      <c r="A208" s="8" t="s">
        <v>86</v>
      </c>
      <c r="B208" s="80">
        <v>136</v>
      </c>
      <c r="C208" s="80">
        <v>159</v>
      </c>
      <c r="D208" s="80">
        <v>154</v>
      </c>
      <c r="E208" s="80">
        <v>122</v>
      </c>
      <c r="F208" s="80">
        <v>123</v>
      </c>
      <c r="G208" s="80">
        <v>154</v>
      </c>
      <c r="H208" s="80">
        <v>152</v>
      </c>
      <c r="I208" s="80">
        <v>146</v>
      </c>
      <c r="J208" s="80">
        <v>150</v>
      </c>
      <c r="K208" s="80">
        <v>134</v>
      </c>
      <c r="L208" s="30"/>
      <c r="M208" s="104">
        <f t="shared" si="121"/>
        <v>7.3078989790435256E-2</v>
      </c>
      <c r="N208" s="104">
        <f t="shared" si="122"/>
        <v>7.9659318637274545E-2</v>
      </c>
      <c r="O208" s="104">
        <f t="shared" si="123"/>
        <v>8.0041580041580046E-2</v>
      </c>
      <c r="P208" s="104">
        <f t="shared" si="124"/>
        <v>6.1122244488977955E-2</v>
      </c>
      <c r="Q208" s="104">
        <f t="shared" si="125"/>
        <v>6.6307277628032346E-2</v>
      </c>
      <c r="R208" s="104">
        <f t="shared" si="126"/>
        <v>7.4576271186440682E-2</v>
      </c>
      <c r="S208" s="104">
        <f t="shared" si="127"/>
        <v>6.4080944350758853E-2</v>
      </c>
      <c r="T208" s="104">
        <f t="shared" si="128"/>
        <v>6.4487632508833923E-2</v>
      </c>
      <c r="U208" s="104">
        <f t="shared" si="129"/>
        <v>6.7934782608695649E-2</v>
      </c>
      <c r="V208" s="104">
        <f t="shared" si="129"/>
        <v>5.7461406518010294E-2</v>
      </c>
      <c r="W208" s="30"/>
      <c r="X208" s="9">
        <f t="shared" si="130"/>
        <v>-1.4705882352941124E-2</v>
      </c>
      <c r="Y208" s="12">
        <f t="shared" si="131"/>
        <v>-1.5617583272424962E-2</v>
      </c>
    </row>
    <row r="209" spans="1:25" s="21" customFormat="1" ht="24.9" customHeight="1" x14ac:dyDescent="0.3">
      <c r="A209" s="8" t="s">
        <v>87</v>
      </c>
      <c r="B209" s="80">
        <v>72</v>
      </c>
      <c r="C209" s="80">
        <v>95</v>
      </c>
      <c r="D209" s="80">
        <v>100</v>
      </c>
      <c r="E209" s="80">
        <v>90</v>
      </c>
      <c r="F209" s="80">
        <v>71</v>
      </c>
      <c r="G209" s="80">
        <v>90</v>
      </c>
      <c r="H209" s="80">
        <v>82</v>
      </c>
      <c r="I209" s="80">
        <v>91</v>
      </c>
      <c r="J209" s="80">
        <v>85</v>
      </c>
      <c r="K209" s="80">
        <v>101</v>
      </c>
      <c r="L209" s="30"/>
      <c r="M209" s="104">
        <f t="shared" si="121"/>
        <v>3.8688876947877482E-2</v>
      </c>
      <c r="N209" s="104">
        <f t="shared" si="122"/>
        <v>4.7595190380761522E-2</v>
      </c>
      <c r="O209" s="104">
        <f t="shared" si="123"/>
        <v>5.1975051975051978E-2</v>
      </c>
      <c r="P209" s="104">
        <f t="shared" si="124"/>
        <v>4.5090180360721446E-2</v>
      </c>
      <c r="Q209" s="104">
        <f t="shared" si="125"/>
        <v>3.8274932614555258E-2</v>
      </c>
      <c r="R209" s="104">
        <f t="shared" si="126"/>
        <v>4.3583535108958835E-2</v>
      </c>
      <c r="S209" s="104">
        <f t="shared" si="127"/>
        <v>3.4569983136593589E-2</v>
      </c>
      <c r="T209" s="104">
        <f t="shared" si="128"/>
        <v>4.0194346289752651E-2</v>
      </c>
      <c r="U209" s="104">
        <f t="shared" si="129"/>
        <v>3.84963768115942E-2</v>
      </c>
      <c r="V209" s="104">
        <f t="shared" si="129"/>
        <v>4.3310463121783875E-2</v>
      </c>
      <c r="W209" s="30"/>
      <c r="X209" s="9">
        <f t="shared" si="130"/>
        <v>0.40277777777777768</v>
      </c>
      <c r="Y209" s="12">
        <f t="shared" si="131"/>
        <v>4.6215861739063932E-3</v>
      </c>
    </row>
    <row r="210" spans="1:25" s="21" customFormat="1" ht="24.9" customHeight="1" x14ac:dyDescent="0.3">
      <c r="A210" s="8" t="s">
        <v>88</v>
      </c>
      <c r="B210" s="80">
        <v>64</v>
      </c>
      <c r="C210" s="80">
        <v>104</v>
      </c>
      <c r="D210" s="80">
        <v>103</v>
      </c>
      <c r="E210" s="80">
        <v>101</v>
      </c>
      <c r="F210" s="80">
        <v>88</v>
      </c>
      <c r="G210" s="80">
        <v>96</v>
      </c>
      <c r="H210" s="80">
        <v>95</v>
      </c>
      <c r="I210" s="80">
        <v>127</v>
      </c>
      <c r="J210" s="80">
        <v>94</v>
      </c>
      <c r="K210" s="80">
        <v>133</v>
      </c>
      <c r="L210" s="30"/>
      <c r="M210" s="104">
        <f t="shared" si="121"/>
        <v>3.4390112842557767E-2</v>
      </c>
      <c r="N210" s="104">
        <f t="shared" si="122"/>
        <v>5.2104208416833664E-2</v>
      </c>
      <c r="O210" s="104">
        <f t="shared" si="123"/>
        <v>5.3534303534303537E-2</v>
      </c>
      <c r="P210" s="104">
        <f t="shared" si="124"/>
        <v>5.0601202404809621E-2</v>
      </c>
      <c r="Q210" s="104">
        <f t="shared" si="125"/>
        <v>4.7439353099730457E-2</v>
      </c>
      <c r="R210" s="104">
        <f t="shared" si="126"/>
        <v>4.6489104116222757E-2</v>
      </c>
      <c r="S210" s="104">
        <f t="shared" si="127"/>
        <v>4.0050590219224282E-2</v>
      </c>
      <c r="T210" s="104">
        <f t="shared" si="128"/>
        <v>5.6095406360424031E-2</v>
      </c>
      <c r="U210" s="104">
        <f t="shared" si="129"/>
        <v>4.2572463768115944E-2</v>
      </c>
      <c r="V210" s="104">
        <f t="shared" si="129"/>
        <v>5.7032590051457978E-2</v>
      </c>
      <c r="W210" s="30"/>
      <c r="X210" s="9">
        <f t="shared" si="130"/>
        <v>1.078125</v>
      </c>
      <c r="Y210" s="12">
        <f t="shared" si="131"/>
        <v>2.2642477208900211E-2</v>
      </c>
    </row>
    <row r="211" spans="1:25" s="21" customFormat="1" ht="24.9" customHeight="1" x14ac:dyDescent="0.3">
      <c r="A211" s="8" t="s">
        <v>130</v>
      </c>
      <c r="B211" s="80">
        <v>50</v>
      </c>
      <c r="C211" s="80">
        <v>38</v>
      </c>
      <c r="D211" s="80">
        <v>32</v>
      </c>
      <c r="E211" s="80">
        <v>48</v>
      </c>
      <c r="F211" s="80">
        <v>25</v>
      </c>
      <c r="G211" s="80">
        <v>27</v>
      </c>
      <c r="H211" s="80">
        <v>27</v>
      </c>
      <c r="I211" s="80">
        <v>19</v>
      </c>
      <c r="J211" s="80">
        <v>23</v>
      </c>
      <c r="K211" s="80">
        <v>27</v>
      </c>
      <c r="L211" s="30"/>
      <c r="M211" s="104">
        <f t="shared" si="121"/>
        <v>2.6867275658248254E-2</v>
      </c>
      <c r="N211" s="104">
        <f t="shared" si="122"/>
        <v>1.9038076152304611E-2</v>
      </c>
      <c r="O211" s="104">
        <f t="shared" si="123"/>
        <v>1.6632016632016633E-2</v>
      </c>
      <c r="P211" s="104">
        <f t="shared" si="124"/>
        <v>2.4048096192384769E-2</v>
      </c>
      <c r="Q211" s="104">
        <f t="shared" si="125"/>
        <v>1.3477088948787063E-2</v>
      </c>
      <c r="R211" s="104">
        <f t="shared" si="126"/>
        <v>1.3075060532687652E-2</v>
      </c>
      <c r="S211" s="104">
        <f t="shared" si="127"/>
        <v>1.1382799325463743E-2</v>
      </c>
      <c r="T211" s="104">
        <f t="shared" si="128"/>
        <v>8.3922261484098946E-3</v>
      </c>
      <c r="U211" s="104">
        <f t="shared" si="129"/>
        <v>1.0416666666666666E-2</v>
      </c>
      <c r="V211" s="104">
        <f t="shared" si="129"/>
        <v>1.1578044596912522E-2</v>
      </c>
      <c r="W211" s="30"/>
      <c r="X211" s="9">
        <f t="shared" si="130"/>
        <v>-0.45999999999999996</v>
      </c>
      <c r="Y211" s="12">
        <f t="shared" si="131"/>
        <v>-1.5289231061335732E-2</v>
      </c>
    </row>
    <row r="212" spans="1:25" s="21" customFormat="1" ht="24.9" customHeight="1" x14ac:dyDescent="0.3">
      <c r="A212" s="8" t="s">
        <v>89</v>
      </c>
      <c r="B212" s="80">
        <v>27</v>
      </c>
      <c r="C212" s="80">
        <v>16</v>
      </c>
      <c r="D212" s="80">
        <v>17</v>
      </c>
      <c r="E212" s="80">
        <v>30</v>
      </c>
      <c r="F212" s="80">
        <v>26</v>
      </c>
      <c r="G212" s="80">
        <v>19</v>
      </c>
      <c r="H212" s="80">
        <v>38</v>
      </c>
      <c r="I212" s="80">
        <v>15</v>
      </c>
      <c r="J212" s="80">
        <v>16</v>
      </c>
      <c r="K212" s="80">
        <v>23</v>
      </c>
      <c r="L212" s="30"/>
      <c r="M212" s="104">
        <f t="shared" si="121"/>
        <v>1.4508328855454057E-2</v>
      </c>
      <c r="N212" s="104">
        <f t="shared" si="122"/>
        <v>8.0160320641282558E-3</v>
      </c>
      <c r="O212" s="104">
        <f t="shared" si="123"/>
        <v>8.8357588357588362E-3</v>
      </c>
      <c r="P212" s="104">
        <f t="shared" si="124"/>
        <v>1.503006012024048E-2</v>
      </c>
      <c r="Q212" s="104">
        <f t="shared" si="125"/>
        <v>1.4016172506738544E-2</v>
      </c>
      <c r="R212" s="104">
        <f t="shared" si="126"/>
        <v>9.2009685230024212E-3</v>
      </c>
      <c r="S212" s="104">
        <f t="shared" si="127"/>
        <v>1.6020236087689713E-2</v>
      </c>
      <c r="T212" s="104">
        <f t="shared" si="128"/>
        <v>6.6254416961130744E-3</v>
      </c>
      <c r="U212" s="104">
        <f t="shared" si="129"/>
        <v>7.246376811594203E-3</v>
      </c>
      <c r="V212" s="104">
        <f t="shared" si="129"/>
        <v>9.8627787307032592E-3</v>
      </c>
      <c r="W212" s="30"/>
      <c r="X212" s="9">
        <f t="shared" si="130"/>
        <v>-0.14814814814814814</v>
      </c>
      <c r="Y212" s="12">
        <f t="shared" si="131"/>
        <v>-4.6455501247507983E-3</v>
      </c>
    </row>
    <row r="213" spans="1:25" s="21" customFormat="1" ht="24.9" customHeight="1" x14ac:dyDescent="0.3">
      <c r="A213" s="8" t="s">
        <v>90</v>
      </c>
      <c r="B213" s="80">
        <v>12</v>
      </c>
      <c r="C213" s="80">
        <v>6</v>
      </c>
      <c r="D213" s="80">
        <v>8</v>
      </c>
      <c r="E213" s="80">
        <v>15</v>
      </c>
      <c r="F213" s="80">
        <v>15</v>
      </c>
      <c r="G213" s="80">
        <v>19</v>
      </c>
      <c r="H213" s="80">
        <v>17</v>
      </c>
      <c r="I213" s="80">
        <v>19</v>
      </c>
      <c r="J213" s="80">
        <v>15</v>
      </c>
      <c r="K213" s="80">
        <v>31</v>
      </c>
      <c r="L213" s="30"/>
      <c r="M213" s="104">
        <f t="shared" si="121"/>
        <v>6.4481461579795809E-3</v>
      </c>
      <c r="N213" s="104">
        <f t="shared" si="122"/>
        <v>3.0060120240480962E-3</v>
      </c>
      <c r="O213" s="104">
        <f t="shared" si="123"/>
        <v>4.1580041580041582E-3</v>
      </c>
      <c r="P213" s="104">
        <f t="shared" si="124"/>
        <v>7.5150300601202402E-3</v>
      </c>
      <c r="Q213" s="104">
        <f t="shared" si="125"/>
        <v>8.0862533692722376E-3</v>
      </c>
      <c r="R213" s="104">
        <f t="shared" si="126"/>
        <v>9.2009685230024212E-3</v>
      </c>
      <c r="S213" s="104">
        <f t="shared" si="127"/>
        <v>7.166947723440135E-3</v>
      </c>
      <c r="T213" s="104">
        <f t="shared" si="128"/>
        <v>8.3922261484098946E-3</v>
      </c>
      <c r="U213" s="104">
        <f t="shared" si="129"/>
        <v>6.793478260869565E-3</v>
      </c>
      <c r="V213" s="104">
        <f t="shared" si="129"/>
        <v>1.3293310463121783E-2</v>
      </c>
      <c r="W213" s="30"/>
      <c r="X213" s="9">
        <f t="shared" si="130"/>
        <v>1.5833333333333335</v>
      </c>
      <c r="Y213" s="12">
        <f t="shared" si="131"/>
        <v>6.8451643051422022E-3</v>
      </c>
    </row>
    <row r="214" spans="1:25" s="21" customFormat="1" ht="24.9" customHeight="1" x14ac:dyDescent="0.3">
      <c r="A214" s="8" t="s">
        <v>91</v>
      </c>
      <c r="B214" s="80">
        <v>43</v>
      </c>
      <c r="C214" s="80">
        <v>27</v>
      </c>
      <c r="D214" s="80">
        <v>26</v>
      </c>
      <c r="E214" s="80">
        <v>24</v>
      </c>
      <c r="F214" s="80">
        <v>32</v>
      </c>
      <c r="G214" s="80">
        <v>19</v>
      </c>
      <c r="H214" s="80">
        <v>15</v>
      </c>
      <c r="I214" s="80">
        <v>16</v>
      </c>
      <c r="J214" s="80">
        <v>17</v>
      </c>
      <c r="K214" s="80">
        <v>17</v>
      </c>
      <c r="L214" s="30"/>
      <c r="M214" s="104">
        <f t="shared" si="121"/>
        <v>2.3105857066093499E-2</v>
      </c>
      <c r="N214" s="104">
        <f t="shared" si="122"/>
        <v>1.3527054108216433E-2</v>
      </c>
      <c r="O214" s="104">
        <f t="shared" si="123"/>
        <v>1.3513513513513514E-2</v>
      </c>
      <c r="P214" s="104">
        <f t="shared" si="124"/>
        <v>1.2024048096192385E-2</v>
      </c>
      <c r="Q214" s="104">
        <f t="shared" si="125"/>
        <v>1.7250673854447441E-2</v>
      </c>
      <c r="R214" s="104">
        <f t="shared" si="126"/>
        <v>9.2009685230024212E-3</v>
      </c>
      <c r="S214" s="104">
        <f t="shared" si="127"/>
        <v>6.3237774030354132E-3</v>
      </c>
      <c r="T214" s="104">
        <f t="shared" si="128"/>
        <v>7.0671378091872791E-3</v>
      </c>
      <c r="U214" s="104">
        <f t="shared" si="129"/>
        <v>7.6992753623188409E-3</v>
      </c>
      <c r="V214" s="104">
        <f t="shared" si="129"/>
        <v>7.2898799313893658E-3</v>
      </c>
      <c r="W214" s="30"/>
      <c r="X214" s="9">
        <f t="shared" si="130"/>
        <v>-0.60465116279069764</v>
      </c>
      <c r="Y214" s="12">
        <f t="shared" si="131"/>
        <v>-1.5815977134704132E-2</v>
      </c>
    </row>
    <row r="215" spans="1:25" s="21" customFormat="1" ht="24.9" customHeight="1" x14ac:dyDescent="0.3">
      <c r="A215" s="8" t="s">
        <v>92</v>
      </c>
      <c r="B215" s="80">
        <v>44</v>
      </c>
      <c r="C215" s="80">
        <v>63</v>
      </c>
      <c r="D215" s="80">
        <v>62</v>
      </c>
      <c r="E215" s="80">
        <v>83</v>
      </c>
      <c r="F215" s="80">
        <v>39</v>
      </c>
      <c r="G215" s="80">
        <v>61</v>
      </c>
      <c r="H215" s="80">
        <v>59</v>
      </c>
      <c r="I215" s="80">
        <v>67</v>
      </c>
      <c r="J215" s="80">
        <v>61</v>
      </c>
      <c r="K215" s="80">
        <v>75</v>
      </c>
      <c r="L215" s="30"/>
      <c r="M215" s="104">
        <f t="shared" si="121"/>
        <v>2.3643202579258463E-2</v>
      </c>
      <c r="N215" s="104">
        <f t="shared" si="122"/>
        <v>3.1563126252505007E-2</v>
      </c>
      <c r="O215" s="104">
        <f t="shared" si="123"/>
        <v>3.2224532224532226E-2</v>
      </c>
      <c r="P215" s="104">
        <f t="shared" si="124"/>
        <v>4.1583166332665331E-2</v>
      </c>
      <c r="Q215" s="104">
        <f t="shared" si="125"/>
        <v>2.1024258760107817E-2</v>
      </c>
      <c r="R215" s="104">
        <f t="shared" si="126"/>
        <v>2.9539951573849879E-2</v>
      </c>
      <c r="S215" s="104">
        <f t="shared" si="127"/>
        <v>2.4873524451939293E-2</v>
      </c>
      <c r="T215" s="104">
        <f t="shared" si="128"/>
        <v>2.959363957597173E-2</v>
      </c>
      <c r="U215" s="104">
        <f t="shared" si="129"/>
        <v>2.76268115942029E-2</v>
      </c>
      <c r="V215" s="104">
        <f t="shared" si="129"/>
        <v>3.2161234991423669E-2</v>
      </c>
      <c r="W215" s="30"/>
      <c r="X215" s="9">
        <f t="shared" si="130"/>
        <v>0.70454545454545459</v>
      </c>
      <c r="Y215" s="12">
        <f t="shared" si="131"/>
        <v>8.5180324121652065E-3</v>
      </c>
    </row>
    <row r="216" spans="1:25" s="21" customFormat="1" ht="24.9" customHeight="1" x14ac:dyDescent="0.3">
      <c r="A216" s="8" t="s">
        <v>93</v>
      </c>
      <c r="B216" s="80">
        <v>67</v>
      </c>
      <c r="C216" s="80">
        <v>77</v>
      </c>
      <c r="D216" s="80">
        <v>66</v>
      </c>
      <c r="E216" s="80">
        <v>91</v>
      </c>
      <c r="F216" s="80">
        <v>67</v>
      </c>
      <c r="G216" s="80">
        <v>69</v>
      </c>
      <c r="H216" s="80">
        <v>78</v>
      </c>
      <c r="I216" s="80">
        <v>65</v>
      </c>
      <c r="J216" s="80">
        <v>81</v>
      </c>
      <c r="K216" s="80">
        <v>99</v>
      </c>
      <c r="L216" s="30"/>
      <c r="M216" s="104">
        <f t="shared" si="121"/>
        <v>3.6002149382052658E-2</v>
      </c>
      <c r="N216" s="104">
        <f t="shared" si="122"/>
        <v>3.8577154308617231E-2</v>
      </c>
      <c r="O216" s="104">
        <f t="shared" si="123"/>
        <v>3.4303534303534305E-2</v>
      </c>
      <c r="P216" s="104">
        <f t="shared" si="124"/>
        <v>4.5591182364729456E-2</v>
      </c>
      <c r="Q216" s="104">
        <f t="shared" si="125"/>
        <v>3.6118598382749327E-2</v>
      </c>
      <c r="R216" s="104">
        <f t="shared" si="126"/>
        <v>3.3414043583535107E-2</v>
      </c>
      <c r="S216" s="104">
        <f t="shared" si="127"/>
        <v>3.2883642495784147E-2</v>
      </c>
      <c r="T216" s="104">
        <f t="shared" si="128"/>
        <v>2.8710247349823321E-2</v>
      </c>
      <c r="U216" s="104">
        <f t="shared" si="129"/>
        <v>3.6684782608695655E-2</v>
      </c>
      <c r="V216" s="104">
        <f t="shared" si="129"/>
        <v>4.2452830188679243E-2</v>
      </c>
      <c r="W216" s="30"/>
      <c r="X216" s="9">
        <f t="shared" si="130"/>
        <v>0.47761194029850751</v>
      </c>
      <c r="Y216" s="12">
        <f t="shared" si="131"/>
        <v>6.4506808066265853E-3</v>
      </c>
    </row>
    <row r="217" spans="1:25" s="21" customFormat="1" ht="24.9" customHeight="1" x14ac:dyDescent="0.3">
      <c r="A217" s="8" t="s">
        <v>94</v>
      </c>
      <c r="B217" s="80">
        <v>4</v>
      </c>
      <c r="C217" s="80">
        <v>5</v>
      </c>
      <c r="D217" s="80">
        <v>0</v>
      </c>
      <c r="E217" s="80">
        <v>9</v>
      </c>
      <c r="F217" s="80">
        <v>9</v>
      </c>
      <c r="G217" s="80">
        <v>7</v>
      </c>
      <c r="H217" s="80">
        <v>7</v>
      </c>
      <c r="I217" s="80">
        <v>6</v>
      </c>
      <c r="J217" s="80">
        <v>3</v>
      </c>
      <c r="K217" s="80">
        <v>3</v>
      </c>
      <c r="L217" s="30"/>
      <c r="M217" s="104">
        <f t="shared" si="121"/>
        <v>2.1493820526598604E-3</v>
      </c>
      <c r="N217" s="104">
        <f t="shared" si="122"/>
        <v>2.5050100200400801E-3</v>
      </c>
      <c r="O217" s="104">
        <f t="shared" si="123"/>
        <v>0</v>
      </c>
      <c r="P217" s="104">
        <f t="shared" si="124"/>
        <v>4.5090180360721445E-3</v>
      </c>
      <c r="Q217" s="104">
        <f t="shared" si="125"/>
        <v>4.8517520215633422E-3</v>
      </c>
      <c r="R217" s="104">
        <f t="shared" si="126"/>
        <v>3.3898305084745762E-3</v>
      </c>
      <c r="S217" s="104">
        <f t="shared" si="127"/>
        <v>2.951096121416526E-3</v>
      </c>
      <c r="T217" s="104">
        <f t="shared" si="128"/>
        <v>2.6501766784452299E-3</v>
      </c>
      <c r="U217" s="104">
        <f t="shared" si="129"/>
        <v>1.358695652173913E-3</v>
      </c>
      <c r="V217" s="104">
        <f t="shared" si="129"/>
        <v>1.2864493996569469E-3</v>
      </c>
      <c r="W217" s="30"/>
      <c r="X217" s="9">
        <f t="shared" si="130"/>
        <v>-0.25</v>
      </c>
      <c r="Y217" s="12">
        <f t="shared" si="131"/>
        <v>-8.6293265300291353E-4</v>
      </c>
    </row>
    <row r="218" spans="1:25" s="21" customFormat="1" ht="24.9" customHeight="1" x14ac:dyDescent="0.3">
      <c r="A218" s="8" t="s">
        <v>95</v>
      </c>
      <c r="B218" s="80">
        <v>207</v>
      </c>
      <c r="C218" s="80">
        <v>258</v>
      </c>
      <c r="D218" s="80">
        <v>234</v>
      </c>
      <c r="E218" s="80">
        <v>231</v>
      </c>
      <c r="F218" s="80">
        <v>185</v>
      </c>
      <c r="G218" s="80">
        <v>247</v>
      </c>
      <c r="H218" s="80">
        <v>238</v>
      </c>
      <c r="I218" s="80">
        <v>265</v>
      </c>
      <c r="J218" s="80">
        <v>242</v>
      </c>
      <c r="K218" s="80">
        <v>231</v>
      </c>
      <c r="L218" s="30"/>
      <c r="M218" s="104">
        <f t="shared" si="121"/>
        <v>0.11123052122514777</v>
      </c>
      <c r="N218" s="104">
        <f t="shared" si="122"/>
        <v>0.12925851703406813</v>
      </c>
      <c r="O218" s="104">
        <f t="shared" si="123"/>
        <v>0.12162162162162163</v>
      </c>
      <c r="P218" s="104">
        <f t="shared" si="124"/>
        <v>0.11573146292585171</v>
      </c>
      <c r="Q218" s="104">
        <f t="shared" si="125"/>
        <v>9.9730458221024262E-2</v>
      </c>
      <c r="R218" s="104">
        <f t="shared" si="126"/>
        <v>0.11961259079903147</v>
      </c>
      <c r="S218" s="104">
        <f t="shared" si="127"/>
        <v>0.10033726812816189</v>
      </c>
      <c r="T218" s="104">
        <f t="shared" si="128"/>
        <v>0.11704946996466431</v>
      </c>
      <c r="U218" s="104">
        <f t="shared" si="129"/>
        <v>0.10960144927536232</v>
      </c>
      <c r="V218" s="104">
        <f t="shared" si="129"/>
        <v>9.9056603773584911E-2</v>
      </c>
      <c r="W218" s="30"/>
      <c r="X218" s="9">
        <f t="shared" si="130"/>
        <v>0.11594202898550732</v>
      </c>
      <c r="Y218" s="12">
        <f t="shared" si="131"/>
        <v>-1.2173917451562863E-2</v>
      </c>
    </row>
    <row r="219" spans="1:25" s="21" customFormat="1" ht="24.9" customHeight="1" x14ac:dyDescent="0.3">
      <c r="A219" s="8" t="s">
        <v>201</v>
      </c>
      <c r="B219" s="80">
        <v>437</v>
      </c>
      <c r="C219" s="80">
        <v>445</v>
      </c>
      <c r="D219" s="80">
        <v>426</v>
      </c>
      <c r="E219" s="80">
        <v>458</v>
      </c>
      <c r="F219" s="80">
        <v>459</v>
      </c>
      <c r="G219" s="80">
        <v>487</v>
      </c>
      <c r="H219" s="80">
        <v>598</v>
      </c>
      <c r="I219" s="80">
        <v>602</v>
      </c>
      <c r="J219" s="80">
        <v>587</v>
      </c>
      <c r="K219" s="80">
        <v>667</v>
      </c>
      <c r="L219" s="30"/>
      <c r="M219" s="104">
        <f t="shared" si="121"/>
        <v>0.23481998925308975</v>
      </c>
      <c r="N219" s="104">
        <f t="shared" si="122"/>
        <v>0.22294589178356713</v>
      </c>
      <c r="O219" s="104">
        <f t="shared" si="123"/>
        <v>0.22141372141372143</v>
      </c>
      <c r="P219" s="104">
        <f t="shared" si="124"/>
        <v>0.22945891783567135</v>
      </c>
      <c r="Q219" s="104">
        <f t="shared" si="125"/>
        <v>0.24743935309973045</v>
      </c>
      <c r="R219" s="104">
        <f t="shared" si="126"/>
        <v>0.23583535108958839</v>
      </c>
      <c r="S219" s="104">
        <f t="shared" si="127"/>
        <v>0.25210792580101182</v>
      </c>
      <c r="T219" s="104">
        <f t="shared" si="128"/>
        <v>0.26590106007067138</v>
      </c>
      <c r="U219" s="104">
        <f t="shared" si="129"/>
        <v>0.26585144927536231</v>
      </c>
      <c r="V219" s="104">
        <f t="shared" si="129"/>
        <v>0.28602058319039453</v>
      </c>
      <c r="W219" s="30"/>
      <c r="X219" s="9">
        <f t="shared" si="130"/>
        <v>0.52631578947368429</v>
      </c>
      <c r="Y219" s="12">
        <f t="shared" si="131"/>
        <v>5.1200593937304778E-2</v>
      </c>
    </row>
    <row r="220" spans="1:25" s="21" customFormat="1" ht="24.9" customHeight="1" x14ac:dyDescent="0.3">
      <c r="A220" s="8" t="s">
        <v>96</v>
      </c>
      <c r="B220" s="80">
        <v>191</v>
      </c>
      <c r="C220" s="80">
        <v>240</v>
      </c>
      <c r="D220" s="80">
        <v>247</v>
      </c>
      <c r="E220" s="80">
        <v>235</v>
      </c>
      <c r="F220" s="80">
        <v>207</v>
      </c>
      <c r="G220" s="80">
        <v>225</v>
      </c>
      <c r="H220" s="80">
        <v>257</v>
      </c>
      <c r="I220" s="80">
        <v>226</v>
      </c>
      <c r="J220" s="80">
        <v>227</v>
      </c>
      <c r="K220" s="80">
        <v>241</v>
      </c>
      <c r="L220" s="30"/>
      <c r="M220" s="104">
        <f t="shared" si="121"/>
        <v>0.10263299301450833</v>
      </c>
      <c r="N220" s="104">
        <f t="shared" si="122"/>
        <v>0.12024048096192384</v>
      </c>
      <c r="O220" s="104">
        <f t="shared" si="123"/>
        <v>0.12837837837837837</v>
      </c>
      <c r="P220" s="104">
        <f t="shared" si="124"/>
        <v>0.11773547094188377</v>
      </c>
      <c r="Q220" s="104">
        <f t="shared" si="125"/>
        <v>0.11159029649595688</v>
      </c>
      <c r="R220" s="104">
        <f t="shared" si="126"/>
        <v>0.10895883777239709</v>
      </c>
      <c r="S220" s="104">
        <f t="shared" si="127"/>
        <v>0.10834738617200675</v>
      </c>
      <c r="T220" s="104">
        <f t="shared" si="128"/>
        <v>9.982332155477032E-2</v>
      </c>
      <c r="U220" s="104">
        <f t="shared" si="129"/>
        <v>0.10280797101449275</v>
      </c>
      <c r="V220" s="104">
        <f t="shared" si="129"/>
        <v>0.10334476843910806</v>
      </c>
      <c r="W220" s="30"/>
      <c r="X220" s="9">
        <f t="shared" si="130"/>
        <v>0.26178010471204183</v>
      </c>
      <c r="Y220" s="12">
        <f t="shared" si="131"/>
        <v>7.117754245997282E-4</v>
      </c>
    </row>
    <row r="221" spans="1:25" s="21" customFormat="1" ht="24.9" customHeight="1" x14ac:dyDescent="0.3">
      <c r="A221" s="8" t="s">
        <v>97</v>
      </c>
      <c r="B221" s="80">
        <v>73</v>
      </c>
      <c r="C221" s="80">
        <v>68</v>
      </c>
      <c r="D221" s="80">
        <v>74</v>
      </c>
      <c r="E221" s="80">
        <v>77</v>
      </c>
      <c r="F221" s="80">
        <v>68</v>
      </c>
      <c r="G221" s="80">
        <v>89</v>
      </c>
      <c r="H221" s="80">
        <v>77</v>
      </c>
      <c r="I221" s="80">
        <v>66</v>
      </c>
      <c r="J221" s="80">
        <v>71</v>
      </c>
      <c r="K221" s="80">
        <v>76</v>
      </c>
      <c r="L221" s="30"/>
      <c r="M221" s="104">
        <f t="shared" si="121"/>
        <v>3.9226222461042452E-2</v>
      </c>
      <c r="N221" s="104">
        <f t="shared" si="122"/>
        <v>3.406813627254509E-2</v>
      </c>
      <c r="O221" s="104">
        <f t="shared" si="123"/>
        <v>3.8461538461538464E-2</v>
      </c>
      <c r="P221" s="104">
        <f t="shared" si="124"/>
        <v>3.8577154308617231E-2</v>
      </c>
      <c r="Q221" s="104">
        <f t="shared" si="125"/>
        <v>3.6657681940700806E-2</v>
      </c>
      <c r="R221" s="104">
        <f t="shared" si="126"/>
        <v>4.3099273607748186E-2</v>
      </c>
      <c r="S221" s="104">
        <f t="shared" si="127"/>
        <v>3.2462057335581787E-2</v>
      </c>
      <c r="T221" s="104">
        <f t="shared" si="128"/>
        <v>2.9151943462897525E-2</v>
      </c>
      <c r="U221" s="104">
        <f t="shared" si="129"/>
        <v>3.2155797101449272E-2</v>
      </c>
      <c r="V221" s="104">
        <f t="shared" si="129"/>
        <v>3.2590051457975985E-2</v>
      </c>
      <c r="W221" s="30"/>
      <c r="X221" s="9">
        <f t="shared" si="130"/>
        <v>4.1095890410958846E-2</v>
      </c>
      <c r="Y221" s="12">
        <f t="shared" si="131"/>
        <v>-6.636171003066467E-3</v>
      </c>
    </row>
    <row r="222" spans="1:25" s="21" customFormat="1" ht="24.9" customHeight="1" x14ac:dyDescent="0.3">
      <c r="A222" s="8" t="s">
        <v>98</v>
      </c>
      <c r="B222" s="80">
        <v>34</v>
      </c>
      <c r="C222" s="80">
        <v>38</v>
      </c>
      <c r="D222" s="80">
        <v>40</v>
      </c>
      <c r="E222" s="80">
        <v>47</v>
      </c>
      <c r="F222" s="80">
        <v>58</v>
      </c>
      <c r="G222" s="80">
        <v>74</v>
      </c>
      <c r="H222" s="80">
        <v>86</v>
      </c>
      <c r="I222" s="80">
        <v>52</v>
      </c>
      <c r="J222" s="80">
        <v>75</v>
      </c>
      <c r="K222" s="80">
        <v>86</v>
      </c>
      <c r="L222" s="30"/>
      <c r="M222" s="104">
        <f t="shared" si="121"/>
        <v>1.8269747447608814E-2</v>
      </c>
      <c r="N222" s="104">
        <f t="shared" si="122"/>
        <v>1.9038076152304611E-2</v>
      </c>
      <c r="O222" s="104">
        <f t="shared" si="123"/>
        <v>2.0790020790020791E-2</v>
      </c>
      <c r="P222" s="104">
        <f t="shared" si="124"/>
        <v>2.3547094188376753E-2</v>
      </c>
      <c r="Q222" s="104">
        <f t="shared" si="125"/>
        <v>3.1266846361185985E-2</v>
      </c>
      <c r="R222" s="104">
        <f t="shared" si="126"/>
        <v>3.583535108958838E-2</v>
      </c>
      <c r="S222" s="104">
        <f t="shared" si="127"/>
        <v>3.6256323777403038E-2</v>
      </c>
      <c r="T222" s="104">
        <f t="shared" si="128"/>
        <v>2.2968197879858657E-2</v>
      </c>
      <c r="U222" s="104">
        <f t="shared" si="129"/>
        <v>3.3967391304347824E-2</v>
      </c>
      <c r="V222" s="104">
        <f t="shared" si="129"/>
        <v>3.687821612349914E-2</v>
      </c>
      <c r="W222" s="30"/>
      <c r="X222" s="9">
        <f t="shared" si="130"/>
        <v>1.5294117647058822</v>
      </c>
      <c r="Y222" s="12">
        <f t="shared" si="131"/>
        <v>1.8608468675890326E-2</v>
      </c>
    </row>
    <row r="223" spans="1:25" s="21" customFormat="1" ht="24.9" customHeight="1" x14ac:dyDescent="0.3">
      <c r="A223" s="8" t="s">
        <v>99</v>
      </c>
      <c r="B223" s="80">
        <v>92</v>
      </c>
      <c r="C223" s="80">
        <v>110</v>
      </c>
      <c r="D223" s="80">
        <v>110</v>
      </c>
      <c r="E223" s="80">
        <v>68</v>
      </c>
      <c r="F223" s="80">
        <v>95</v>
      </c>
      <c r="G223" s="80">
        <v>113</v>
      </c>
      <c r="H223" s="80">
        <v>139</v>
      </c>
      <c r="I223" s="80">
        <v>107</v>
      </c>
      <c r="J223" s="80">
        <v>90</v>
      </c>
      <c r="K223" s="80">
        <v>114</v>
      </c>
      <c r="L223" s="30"/>
      <c r="M223" s="104">
        <f t="shared" si="121"/>
        <v>4.9435787211176786E-2</v>
      </c>
      <c r="N223" s="104">
        <f t="shared" si="122"/>
        <v>5.5110220440881763E-2</v>
      </c>
      <c r="O223" s="104">
        <f t="shared" si="123"/>
        <v>5.7172557172557176E-2</v>
      </c>
      <c r="P223" s="104">
        <f t="shared" si="124"/>
        <v>3.406813627254509E-2</v>
      </c>
      <c r="Q223" s="104">
        <f t="shared" si="125"/>
        <v>5.1212938005390833E-2</v>
      </c>
      <c r="R223" s="104">
        <f t="shared" si="126"/>
        <v>5.4721549636803875E-2</v>
      </c>
      <c r="S223" s="104">
        <f t="shared" si="127"/>
        <v>5.8600337268128161E-2</v>
      </c>
      <c r="T223" s="104">
        <f t="shared" si="128"/>
        <v>4.7261484098939932E-2</v>
      </c>
      <c r="U223" s="104">
        <f t="shared" si="129"/>
        <v>4.0760869565217392E-2</v>
      </c>
      <c r="V223" s="104">
        <f t="shared" si="129"/>
        <v>4.8885077186963978E-2</v>
      </c>
      <c r="W223" s="30"/>
      <c r="X223" s="9">
        <f t="shared" si="130"/>
        <v>0.23913043478260865</v>
      </c>
      <c r="Y223" s="12">
        <f t="shared" si="131"/>
        <v>-5.5071002421280824E-4</v>
      </c>
    </row>
    <row r="224" spans="1:25" s="21" customFormat="1" ht="24.9" customHeight="1" x14ac:dyDescent="0.3">
      <c r="A224" s="8" t="s">
        <v>100</v>
      </c>
      <c r="B224" s="80">
        <v>261</v>
      </c>
      <c r="C224" s="80">
        <v>281</v>
      </c>
      <c r="D224" s="80">
        <v>289</v>
      </c>
      <c r="E224" s="80">
        <v>230</v>
      </c>
      <c r="F224" s="80">
        <v>214</v>
      </c>
      <c r="G224" s="80">
        <v>238</v>
      </c>
      <c r="H224" s="80">
        <v>249</v>
      </c>
      <c r="I224" s="80">
        <v>261</v>
      </c>
      <c r="J224" s="80">
        <v>263</v>
      </c>
      <c r="K224" s="80">
        <v>258</v>
      </c>
      <c r="L224" s="30"/>
      <c r="M224" s="104">
        <f t="shared" si="121"/>
        <v>0.14024717893605587</v>
      </c>
      <c r="N224" s="104">
        <f t="shared" si="122"/>
        <v>0.14078156312625251</v>
      </c>
      <c r="O224" s="104">
        <f t="shared" si="123"/>
        <v>0.1502079002079002</v>
      </c>
      <c r="P224" s="104">
        <f t="shared" si="124"/>
        <v>0.11523046092184369</v>
      </c>
      <c r="Q224" s="104">
        <f t="shared" si="125"/>
        <v>0.11536388140161725</v>
      </c>
      <c r="R224" s="104">
        <f t="shared" si="126"/>
        <v>0.11525423728813559</v>
      </c>
      <c r="S224" s="104">
        <f t="shared" si="127"/>
        <v>0.10497470489038786</v>
      </c>
      <c r="T224" s="104">
        <f t="shared" si="128"/>
        <v>0.11528268551236749</v>
      </c>
      <c r="U224" s="104">
        <f t="shared" si="129"/>
        <v>0.11911231884057971</v>
      </c>
      <c r="V224" s="104">
        <f t="shared" si="129"/>
        <v>0.11063464837049743</v>
      </c>
      <c r="W224" s="30"/>
      <c r="X224" s="9">
        <f t="shared" si="130"/>
        <v>-1.1494252873563204E-2</v>
      </c>
      <c r="Y224" s="12">
        <f t="shared" si="131"/>
        <v>-2.9612530565558445E-2</v>
      </c>
    </row>
    <row r="225" spans="1:27" s="21" customFormat="1" ht="24.9" customHeight="1" x14ac:dyDescent="0.3">
      <c r="A225" s="8" t="s">
        <v>101</v>
      </c>
      <c r="B225" s="80">
        <v>364</v>
      </c>
      <c r="C225" s="80">
        <v>398</v>
      </c>
      <c r="D225" s="80">
        <v>348</v>
      </c>
      <c r="E225" s="80">
        <v>385</v>
      </c>
      <c r="F225" s="80">
        <v>269</v>
      </c>
      <c r="G225" s="80">
        <v>303</v>
      </c>
      <c r="H225" s="80">
        <v>341</v>
      </c>
      <c r="I225" s="80">
        <v>333</v>
      </c>
      <c r="J225" s="80">
        <v>296</v>
      </c>
      <c r="K225" s="80">
        <v>308</v>
      </c>
      <c r="L225" s="30"/>
      <c r="M225" s="104">
        <f t="shared" si="121"/>
        <v>0.19559376679204729</v>
      </c>
      <c r="N225" s="104">
        <f t="shared" si="122"/>
        <v>0.19939879759519039</v>
      </c>
      <c r="O225" s="104">
        <f t="shared" si="123"/>
        <v>0.18087318087318088</v>
      </c>
      <c r="P225" s="104">
        <f t="shared" si="124"/>
        <v>0.19288577154308617</v>
      </c>
      <c r="Q225" s="104">
        <f t="shared" si="125"/>
        <v>0.14501347708894879</v>
      </c>
      <c r="R225" s="104">
        <f t="shared" si="126"/>
        <v>0.1467312348668281</v>
      </c>
      <c r="S225" s="104">
        <f t="shared" si="127"/>
        <v>0.14376053962900506</v>
      </c>
      <c r="T225" s="104">
        <f t="shared" si="128"/>
        <v>0.14708480565371024</v>
      </c>
      <c r="U225" s="104">
        <f t="shared" si="129"/>
        <v>0.13405797101449277</v>
      </c>
      <c r="V225" s="104">
        <f t="shared" si="129"/>
        <v>0.13207547169811321</v>
      </c>
      <c r="W225" s="30"/>
      <c r="X225" s="9">
        <f t="shared" si="130"/>
        <v>-0.15384615384615385</v>
      </c>
      <c r="Y225" s="12">
        <f t="shared" si="131"/>
        <v>-6.3518295093934085E-2</v>
      </c>
    </row>
    <row r="226" spans="1:27" s="21" customFormat="1" ht="24.9" customHeight="1" x14ac:dyDescent="0.3">
      <c r="A226" s="8" t="s">
        <v>102</v>
      </c>
      <c r="B226" s="80">
        <v>71</v>
      </c>
      <c r="C226" s="80">
        <v>86</v>
      </c>
      <c r="D226" s="80">
        <v>79</v>
      </c>
      <c r="E226" s="80">
        <v>74</v>
      </c>
      <c r="F226" s="80">
        <v>76</v>
      </c>
      <c r="G226" s="80">
        <v>75</v>
      </c>
      <c r="H226" s="80">
        <v>79</v>
      </c>
      <c r="I226" s="80">
        <v>71</v>
      </c>
      <c r="J226" s="80">
        <v>78</v>
      </c>
      <c r="K226" s="80">
        <v>87</v>
      </c>
      <c r="L226" s="30"/>
      <c r="M226" s="104">
        <f t="shared" si="121"/>
        <v>3.8151531434712518E-2</v>
      </c>
      <c r="N226" s="104">
        <f t="shared" si="122"/>
        <v>4.308617234468938E-2</v>
      </c>
      <c r="O226" s="104">
        <f t="shared" si="123"/>
        <v>4.1060291060291063E-2</v>
      </c>
      <c r="P226" s="104">
        <f t="shared" si="124"/>
        <v>3.7074148296593189E-2</v>
      </c>
      <c r="Q226" s="104">
        <f t="shared" si="125"/>
        <v>4.0970350404312669E-2</v>
      </c>
      <c r="R226" s="104">
        <f t="shared" si="126"/>
        <v>3.6319612590799029E-2</v>
      </c>
      <c r="S226" s="104">
        <f t="shared" si="127"/>
        <v>3.3305227655986508E-2</v>
      </c>
      <c r="T226" s="104">
        <f t="shared" si="128"/>
        <v>3.1360424028268552E-2</v>
      </c>
      <c r="U226" s="104">
        <f t="shared" si="129"/>
        <v>3.5326086956521736E-2</v>
      </c>
      <c r="V226" s="104">
        <f t="shared" si="129"/>
        <v>3.7307032590051456E-2</v>
      </c>
      <c r="W226" s="30"/>
      <c r="X226" s="9">
        <f t="shared" si="130"/>
        <v>0.22535211267605626</v>
      </c>
      <c r="Y226" s="12">
        <f t="shared" si="131"/>
        <v>-8.444988446610624E-4</v>
      </c>
    </row>
    <row r="227" spans="1:27" s="21" customFormat="1" ht="24.9" customHeight="1" x14ac:dyDescent="0.3">
      <c r="A227" s="8" t="s">
        <v>103</v>
      </c>
      <c r="B227" s="80">
        <v>102</v>
      </c>
      <c r="C227" s="80">
        <v>122</v>
      </c>
      <c r="D227" s="80">
        <v>105</v>
      </c>
      <c r="E227" s="80">
        <v>133</v>
      </c>
      <c r="F227" s="80">
        <v>125</v>
      </c>
      <c r="G227" s="80">
        <v>117</v>
      </c>
      <c r="H227" s="80">
        <v>172</v>
      </c>
      <c r="I227" s="80">
        <v>132</v>
      </c>
      <c r="J227" s="80">
        <v>132</v>
      </c>
      <c r="K227" s="80">
        <v>142</v>
      </c>
      <c r="L227" s="30"/>
      <c r="M227" s="104">
        <f t="shared" si="121"/>
        <v>5.4809242342826435E-2</v>
      </c>
      <c r="N227" s="104">
        <f t="shared" si="122"/>
        <v>6.1122244488977955E-2</v>
      </c>
      <c r="O227" s="104">
        <f t="shared" si="123"/>
        <v>5.4573804573804577E-2</v>
      </c>
      <c r="P227" s="104">
        <f t="shared" si="124"/>
        <v>6.6633266533066129E-2</v>
      </c>
      <c r="Q227" s="104">
        <f t="shared" si="125"/>
        <v>6.7385444743935305E-2</v>
      </c>
      <c r="R227" s="104">
        <f t="shared" si="126"/>
        <v>5.6658595641646492E-2</v>
      </c>
      <c r="S227" s="104">
        <f t="shared" si="127"/>
        <v>7.2512647554806076E-2</v>
      </c>
      <c r="T227" s="104">
        <f t="shared" si="128"/>
        <v>5.8303886925795051E-2</v>
      </c>
      <c r="U227" s="104">
        <f t="shared" si="129"/>
        <v>5.9782608695652176E-2</v>
      </c>
      <c r="V227" s="104">
        <f t="shared" si="129"/>
        <v>6.0891938250428816E-2</v>
      </c>
      <c r="W227" s="30"/>
      <c r="X227" s="9">
        <f t="shared" si="130"/>
        <v>0.39215686274509798</v>
      </c>
      <c r="Y227" s="12">
        <f t="shared" si="131"/>
        <v>6.0826959076023812E-3</v>
      </c>
    </row>
    <row r="228" spans="1:27" s="21" customFormat="1" ht="24.9" customHeight="1" x14ac:dyDescent="0.3">
      <c r="A228" s="52" t="s">
        <v>4</v>
      </c>
      <c r="B228" s="81">
        <v>1861</v>
      </c>
      <c r="C228" s="81">
        <v>1996</v>
      </c>
      <c r="D228" s="81">
        <v>1924</v>
      </c>
      <c r="E228" s="81">
        <v>1996</v>
      </c>
      <c r="F228" s="81">
        <v>1855</v>
      </c>
      <c r="G228" s="81">
        <v>2065</v>
      </c>
      <c r="H228" s="81">
        <v>2372</v>
      </c>
      <c r="I228" s="81">
        <v>2264</v>
      </c>
      <c r="J228" s="81">
        <v>2208</v>
      </c>
      <c r="K228" s="81">
        <v>2332</v>
      </c>
      <c r="L228" s="94"/>
      <c r="M228" s="105">
        <f t="shared" si="121"/>
        <v>1</v>
      </c>
      <c r="N228" s="105">
        <f t="shared" si="122"/>
        <v>1</v>
      </c>
      <c r="O228" s="105">
        <f t="shared" si="123"/>
        <v>1</v>
      </c>
      <c r="P228" s="105">
        <f t="shared" si="124"/>
        <v>1</v>
      </c>
      <c r="Q228" s="105">
        <f t="shared" si="125"/>
        <v>1</v>
      </c>
      <c r="R228" s="105">
        <f t="shared" si="126"/>
        <v>1</v>
      </c>
      <c r="S228" s="105">
        <f t="shared" si="127"/>
        <v>1</v>
      </c>
      <c r="T228" s="105">
        <f t="shared" si="128"/>
        <v>1</v>
      </c>
      <c r="U228" s="105">
        <f t="shared" si="129"/>
        <v>1</v>
      </c>
      <c r="V228" s="105">
        <f t="shared" si="129"/>
        <v>1</v>
      </c>
      <c r="W228" s="94"/>
      <c r="X228" s="10">
        <f t="shared" si="130"/>
        <v>0.25308973670069856</v>
      </c>
      <c r="Y228" s="14">
        <f t="shared" si="131"/>
        <v>0</v>
      </c>
    </row>
    <row r="229" spans="1:27" s="21" customFormat="1" ht="24.9" customHeight="1" x14ac:dyDescent="0.3">
      <c r="A229" s="13" t="s">
        <v>77</v>
      </c>
      <c r="B229" s="85"/>
      <c r="C229" s="85"/>
      <c r="D229" s="85"/>
      <c r="E229" s="85"/>
      <c r="F229" s="85"/>
      <c r="G229" s="85"/>
      <c r="H229" s="85"/>
      <c r="I229" s="85"/>
      <c r="J229" s="85"/>
      <c r="K229" s="85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24"/>
      <c r="W229" s="30"/>
      <c r="X229" s="53"/>
      <c r="Y229" s="53"/>
    </row>
    <row r="230" spans="1:27" s="21" customFormat="1" ht="24.9" customHeight="1" x14ac:dyDescent="0.3"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24"/>
      <c r="W230" s="30"/>
      <c r="X230" s="53"/>
      <c r="Y230" s="53"/>
    </row>
    <row r="231" spans="1:27" s="21" customFormat="1" ht="50.1" customHeight="1" x14ac:dyDescent="0.3">
      <c r="A231" s="36" t="s">
        <v>104</v>
      </c>
      <c r="B231" s="42">
        <v>2013</v>
      </c>
      <c r="C231" s="42">
        <v>2014</v>
      </c>
      <c r="D231" s="42">
        <v>2015</v>
      </c>
      <c r="E231" s="42">
        <v>2016</v>
      </c>
      <c r="F231" s="42">
        <v>2017</v>
      </c>
      <c r="G231" s="42">
        <v>2018</v>
      </c>
      <c r="H231" s="42">
        <v>2019</v>
      </c>
      <c r="I231" s="42">
        <v>2020</v>
      </c>
      <c r="J231" s="42">
        <v>2021</v>
      </c>
      <c r="K231" s="42">
        <v>2022</v>
      </c>
      <c r="L231" s="95"/>
      <c r="M231" s="42">
        <v>2013</v>
      </c>
      <c r="N231" s="42">
        <v>2014</v>
      </c>
      <c r="O231" s="42">
        <v>2015</v>
      </c>
      <c r="P231" s="42">
        <v>2016</v>
      </c>
      <c r="Q231" s="42">
        <v>2017</v>
      </c>
      <c r="R231" s="42">
        <v>2018</v>
      </c>
      <c r="S231" s="42">
        <v>2019</v>
      </c>
      <c r="T231" s="42">
        <v>2020</v>
      </c>
      <c r="U231" s="42">
        <v>2021</v>
      </c>
      <c r="V231" s="42">
        <v>2022</v>
      </c>
      <c r="W231" s="96"/>
      <c r="X231" s="42" t="s">
        <v>241</v>
      </c>
      <c r="Y231" s="42" t="s">
        <v>242</v>
      </c>
      <c r="Z231" s="13"/>
      <c r="AA231" s="13"/>
    </row>
    <row r="232" spans="1:27" s="21" customFormat="1" ht="24.9" customHeight="1" x14ac:dyDescent="0.3">
      <c r="A232" s="8" t="s">
        <v>105</v>
      </c>
      <c r="B232" s="80">
        <v>70</v>
      </c>
      <c r="C232" s="80">
        <v>69</v>
      </c>
      <c r="D232" s="80">
        <v>65</v>
      </c>
      <c r="E232" s="80">
        <v>52</v>
      </c>
      <c r="F232" s="80">
        <v>33</v>
      </c>
      <c r="G232" s="80">
        <v>39</v>
      </c>
      <c r="H232" s="80">
        <v>46</v>
      </c>
      <c r="I232" s="80">
        <v>57</v>
      </c>
      <c r="J232" s="80">
        <v>44</v>
      </c>
      <c r="K232" s="80">
        <v>32</v>
      </c>
      <c r="L232" s="30"/>
      <c r="M232" s="104">
        <f t="shared" ref="M232:V238" si="132">B232/B$238</f>
        <v>6.1403508771929821E-2</v>
      </c>
      <c r="N232" s="104">
        <f t="shared" si="132"/>
        <v>6.0632688927943761E-2</v>
      </c>
      <c r="O232" s="104">
        <f t="shared" si="132"/>
        <v>6.0577819198508853E-2</v>
      </c>
      <c r="P232" s="104">
        <f t="shared" si="132"/>
        <v>4.7272727272727272E-2</v>
      </c>
      <c r="Q232" s="104">
        <f t="shared" si="132"/>
        <v>3.0841121495327101E-2</v>
      </c>
      <c r="R232" s="104">
        <f t="shared" si="132"/>
        <v>3.285593934288121E-2</v>
      </c>
      <c r="S232" s="104">
        <f t="shared" si="132"/>
        <v>3.2394366197183097E-2</v>
      </c>
      <c r="T232" s="104">
        <f t="shared" si="132"/>
        <v>4.2664670658682638E-2</v>
      </c>
      <c r="U232" s="104">
        <f t="shared" si="132"/>
        <v>2.8720626631853787E-2</v>
      </c>
      <c r="V232" s="104">
        <f t="shared" si="132"/>
        <v>2.2598870056497175E-2</v>
      </c>
      <c r="W232" s="30"/>
      <c r="X232" s="9">
        <f t="shared" ref="X232:X238" si="133">K232/B232-1</f>
        <v>-0.54285714285714293</v>
      </c>
      <c r="Y232" s="12">
        <f t="shared" ref="Y232:Y238" si="134">V232-M232</f>
        <v>-3.8804638715432646E-2</v>
      </c>
      <c r="Z232" s="13"/>
      <c r="AA232" s="13"/>
    </row>
    <row r="233" spans="1:27" s="21" customFormat="1" ht="24.9" customHeight="1" x14ac:dyDescent="0.3">
      <c r="A233" s="8" t="s">
        <v>106</v>
      </c>
      <c r="B233" s="80">
        <v>249</v>
      </c>
      <c r="C233" s="80">
        <v>206</v>
      </c>
      <c r="D233" s="80">
        <v>190</v>
      </c>
      <c r="E233" s="80">
        <v>197</v>
      </c>
      <c r="F233" s="80">
        <v>188</v>
      </c>
      <c r="G233" s="80">
        <v>173</v>
      </c>
      <c r="H233" s="80">
        <v>221</v>
      </c>
      <c r="I233" s="80">
        <v>189</v>
      </c>
      <c r="J233" s="80">
        <v>193</v>
      </c>
      <c r="K233" s="80">
        <v>164</v>
      </c>
      <c r="L233" s="30"/>
      <c r="M233" s="104">
        <f t="shared" si="132"/>
        <v>0.21842105263157896</v>
      </c>
      <c r="N233" s="104">
        <f t="shared" si="132"/>
        <v>0.18101933216168717</v>
      </c>
      <c r="O233" s="104">
        <f t="shared" si="132"/>
        <v>0.17707362534948742</v>
      </c>
      <c r="P233" s="104">
        <f t="shared" si="132"/>
        <v>0.17909090909090908</v>
      </c>
      <c r="Q233" s="104">
        <f t="shared" si="132"/>
        <v>0.17570093457943925</v>
      </c>
      <c r="R233" s="104">
        <f t="shared" si="132"/>
        <v>0.14574557708508845</v>
      </c>
      <c r="S233" s="104">
        <f t="shared" si="132"/>
        <v>0.1556338028169014</v>
      </c>
      <c r="T233" s="104">
        <f t="shared" si="132"/>
        <v>0.14146706586826346</v>
      </c>
      <c r="U233" s="104">
        <f t="shared" si="132"/>
        <v>0.12597911227154046</v>
      </c>
      <c r="V233" s="104">
        <f t="shared" si="132"/>
        <v>0.11581920903954802</v>
      </c>
      <c r="W233" s="30"/>
      <c r="X233" s="9">
        <f t="shared" si="133"/>
        <v>-0.34136546184738958</v>
      </c>
      <c r="Y233" s="12">
        <f t="shared" si="134"/>
        <v>-0.10260184359203094</v>
      </c>
      <c r="Z233" s="13"/>
      <c r="AA233" s="13"/>
    </row>
    <row r="234" spans="1:27" s="21" customFormat="1" ht="24.9" customHeight="1" x14ac:dyDescent="0.3">
      <c r="A234" s="8" t="s">
        <v>107</v>
      </c>
      <c r="B234" s="80">
        <v>302</v>
      </c>
      <c r="C234" s="80">
        <v>268</v>
      </c>
      <c r="D234" s="80">
        <v>286</v>
      </c>
      <c r="E234" s="80">
        <v>282</v>
      </c>
      <c r="F234" s="80">
        <v>258</v>
      </c>
      <c r="G234" s="80">
        <v>290</v>
      </c>
      <c r="H234" s="80">
        <v>287</v>
      </c>
      <c r="I234" s="80">
        <v>256</v>
      </c>
      <c r="J234" s="80">
        <v>252</v>
      </c>
      <c r="K234" s="80">
        <v>189</v>
      </c>
      <c r="L234" s="30"/>
      <c r="M234" s="104">
        <f t="shared" si="132"/>
        <v>0.26491228070175438</v>
      </c>
      <c r="N234" s="104">
        <f t="shared" si="132"/>
        <v>0.23550087873462214</v>
      </c>
      <c r="O234" s="104">
        <f t="shared" si="132"/>
        <v>0.26654240447343897</v>
      </c>
      <c r="P234" s="104">
        <f t="shared" si="132"/>
        <v>0.25636363636363635</v>
      </c>
      <c r="Q234" s="104">
        <f t="shared" si="132"/>
        <v>0.24112149532710281</v>
      </c>
      <c r="R234" s="104">
        <f t="shared" si="132"/>
        <v>0.2443133951137321</v>
      </c>
      <c r="S234" s="104">
        <f t="shared" si="132"/>
        <v>0.20211267605633804</v>
      </c>
      <c r="T234" s="104">
        <f t="shared" si="132"/>
        <v>0.19161676646706588</v>
      </c>
      <c r="U234" s="104">
        <f t="shared" si="132"/>
        <v>0.16449086161879894</v>
      </c>
      <c r="V234" s="104">
        <f t="shared" si="132"/>
        <v>0.13347457627118645</v>
      </c>
      <c r="W234" s="30"/>
      <c r="X234" s="9">
        <f t="shared" si="133"/>
        <v>-0.3741721854304636</v>
      </c>
      <c r="Y234" s="12">
        <f t="shared" si="134"/>
        <v>-0.13143770443056793</v>
      </c>
      <c r="Z234" s="13"/>
      <c r="AA234" s="13"/>
    </row>
    <row r="235" spans="1:27" s="21" customFormat="1" ht="24.9" customHeight="1" x14ac:dyDescent="0.3">
      <c r="A235" s="8" t="s">
        <v>108</v>
      </c>
      <c r="B235" s="80">
        <v>104</v>
      </c>
      <c r="C235" s="80">
        <v>117</v>
      </c>
      <c r="D235" s="80">
        <v>120</v>
      </c>
      <c r="E235" s="80">
        <v>114</v>
      </c>
      <c r="F235" s="80">
        <v>132</v>
      </c>
      <c r="G235" s="80">
        <v>118</v>
      </c>
      <c r="H235" s="80">
        <v>159</v>
      </c>
      <c r="I235" s="80">
        <v>121</v>
      </c>
      <c r="J235" s="80">
        <v>131</v>
      </c>
      <c r="K235" s="80">
        <v>126</v>
      </c>
      <c r="L235" s="30"/>
      <c r="M235" s="104">
        <f t="shared" si="132"/>
        <v>9.1228070175438603E-2</v>
      </c>
      <c r="N235" s="104">
        <f t="shared" si="132"/>
        <v>0.10281195079086115</v>
      </c>
      <c r="O235" s="104">
        <f t="shared" si="132"/>
        <v>0.11183597390493942</v>
      </c>
      <c r="P235" s="104">
        <f t="shared" si="132"/>
        <v>0.10363636363636364</v>
      </c>
      <c r="Q235" s="104">
        <f t="shared" si="132"/>
        <v>0.12336448598130841</v>
      </c>
      <c r="R235" s="104">
        <f t="shared" si="132"/>
        <v>9.9410278011794445E-2</v>
      </c>
      <c r="S235" s="104">
        <f t="shared" si="132"/>
        <v>0.1119718309859155</v>
      </c>
      <c r="T235" s="104">
        <f t="shared" si="132"/>
        <v>9.0568862275449108E-2</v>
      </c>
      <c r="U235" s="104">
        <f t="shared" si="132"/>
        <v>8.5509138381201041E-2</v>
      </c>
      <c r="V235" s="104">
        <f t="shared" si="132"/>
        <v>8.8983050847457626E-2</v>
      </c>
      <c r="W235" s="30"/>
      <c r="X235" s="9">
        <f t="shared" si="133"/>
        <v>0.21153846153846145</v>
      </c>
      <c r="Y235" s="12">
        <f t="shared" si="134"/>
        <v>-2.2450193279809766E-3</v>
      </c>
      <c r="Z235" s="13"/>
      <c r="AA235" s="13"/>
    </row>
    <row r="236" spans="1:27" s="21" customFormat="1" ht="24.9" customHeight="1" x14ac:dyDescent="0.3">
      <c r="A236" s="8" t="s">
        <v>109</v>
      </c>
      <c r="B236" s="80">
        <v>11</v>
      </c>
      <c r="C236" s="80">
        <v>15</v>
      </c>
      <c r="D236" s="80">
        <v>20</v>
      </c>
      <c r="E236" s="80">
        <v>15</v>
      </c>
      <c r="F236" s="80">
        <v>11</v>
      </c>
      <c r="G236" s="80">
        <v>20</v>
      </c>
      <c r="H236" s="80">
        <v>22</v>
      </c>
      <c r="I236" s="80">
        <v>18</v>
      </c>
      <c r="J236" s="80">
        <v>12</v>
      </c>
      <c r="K236" s="80">
        <v>18</v>
      </c>
      <c r="L236" s="30"/>
      <c r="M236" s="104">
        <f t="shared" si="132"/>
        <v>9.6491228070175444E-3</v>
      </c>
      <c r="N236" s="104">
        <f t="shared" si="132"/>
        <v>1.3181019332161687E-2</v>
      </c>
      <c r="O236" s="104">
        <f t="shared" si="132"/>
        <v>1.8639328984156569E-2</v>
      </c>
      <c r="P236" s="104">
        <f t="shared" si="132"/>
        <v>1.3636363636363636E-2</v>
      </c>
      <c r="Q236" s="104">
        <f t="shared" si="132"/>
        <v>1.0280373831775701E-2</v>
      </c>
      <c r="R236" s="104">
        <f t="shared" si="132"/>
        <v>1.6849199663016005E-2</v>
      </c>
      <c r="S236" s="104">
        <f t="shared" si="132"/>
        <v>1.5492957746478873E-2</v>
      </c>
      <c r="T236" s="104">
        <f t="shared" si="132"/>
        <v>1.3473053892215569E-2</v>
      </c>
      <c r="U236" s="104">
        <f t="shared" si="132"/>
        <v>7.832898172323759E-3</v>
      </c>
      <c r="V236" s="104">
        <f t="shared" si="132"/>
        <v>1.2711864406779662E-2</v>
      </c>
      <c r="W236" s="30"/>
      <c r="X236" s="9">
        <f t="shared" si="133"/>
        <v>0.63636363636363646</v>
      </c>
      <c r="Y236" s="12">
        <f t="shared" si="134"/>
        <v>3.0627415997621175E-3</v>
      </c>
      <c r="Z236" s="13"/>
      <c r="AA236" s="13"/>
    </row>
    <row r="237" spans="1:27" s="21" customFormat="1" ht="24.9" customHeight="1" x14ac:dyDescent="0.3">
      <c r="A237" s="8" t="s">
        <v>202</v>
      </c>
      <c r="B237" s="80">
        <v>404</v>
      </c>
      <c r="C237" s="80">
        <v>463</v>
      </c>
      <c r="D237" s="80">
        <v>392</v>
      </c>
      <c r="E237" s="80">
        <v>440</v>
      </c>
      <c r="F237" s="80">
        <v>448</v>
      </c>
      <c r="G237" s="80">
        <v>547</v>
      </c>
      <c r="H237" s="80">
        <v>685</v>
      </c>
      <c r="I237" s="80">
        <v>695</v>
      </c>
      <c r="J237" s="80">
        <v>900</v>
      </c>
      <c r="K237" s="80">
        <v>887</v>
      </c>
      <c r="L237" s="30"/>
      <c r="M237" s="104">
        <f t="shared" si="132"/>
        <v>0.35438596491228069</v>
      </c>
      <c r="N237" s="104">
        <f t="shared" si="132"/>
        <v>0.40685413005272408</v>
      </c>
      <c r="O237" s="104">
        <f t="shared" si="132"/>
        <v>0.36533084808946875</v>
      </c>
      <c r="P237" s="104">
        <f t="shared" si="132"/>
        <v>0.4</v>
      </c>
      <c r="Q237" s="104">
        <f t="shared" si="132"/>
        <v>0.41869158878504675</v>
      </c>
      <c r="R237" s="104">
        <f t="shared" si="132"/>
        <v>0.46082561078348777</v>
      </c>
      <c r="S237" s="104">
        <f t="shared" si="132"/>
        <v>0.48239436619718312</v>
      </c>
      <c r="T237" s="104">
        <f t="shared" si="132"/>
        <v>0.52020958083832336</v>
      </c>
      <c r="U237" s="104">
        <f t="shared" si="132"/>
        <v>0.58746736292428203</v>
      </c>
      <c r="V237" s="104">
        <f t="shared" si="132"/>
        <v>0.62641242937853103</v>
      </c>
      <c r="W237" s="30"/>
      <c r="X237" s="9">
        <f t="shared" si="133"/>
        <v>1.1955445544554455</v>
      </c>
      <c r="Y237" s="12">
        <f t="shared" si="134"/>
        <v>0.27202646446625034</v>
      </c>
      <c r="Z237" s="13"/>
      <c r="AA237" s="13"/>
    </row>
    <row r="238" spans="1:27" s="48" customFormat="1" ht="24.9" customHeight="1" x14ac:dyDescent="0.3">
      <c r="A238" s="52" t="s">
        <v>4</v>
      </c>
      <c r="B238" s="81">
        <v>1140</v>
      </c>
      <c r="C238" s="81">
        <v>1138</v>
      </c>
      <c r="D238" s="81">
        <v>1073</v>
      </c>
      <c r="E238" s="81">
        <v>1100</v>
      </c>
      <c r="F238" s="81">
        <v>1070</v>
      </c>
      <c r="G238" s="81">
        <v>1187</v>
      </c>
      <c r="H238" s="81">
        <v>1420</v>
      </c>
      <c r="I238" s="81">
        <v>1336</v>
      </c>
      <c r="J238" s="81">
        <v>1532</v>
      </c>
      <c r="K238" s="81">
        <f>SUM(K232:K237)</f>
        <v>1416</v>
      </c>
      <c r="L238" s="94"/>
      <c r="M238" s="105">
        <v>1</v>
      </c>
      <c r="N238" s="105">
        <v>1</v>
      </c>
      <c r="O238" s="105">
        <v>1</v>
      </c>
      <c r="P238" s="105">
        <v>1</v>
      </c>
      <c r="Q238" s="105">
        <v>1</v>
      </c>
      <c r="R238" s="105">
        <v>1</v>
      </c>
      <c r="S238" s="105">
        <v>1</v>
      </c>
      <c r="T238" s="105">
        <v>1</v>
      </c>
      <c r="U238" s="105">
        <f t="shared" si="132"/>
        <v>1</v>
      </c>
      <c r="V238" s="105">
        <f t="shared" si="132"/>
        <v>1</v>
      </c>
      <c r="W238" s="94"/>
      <c r="X238" s="10">
        <f t="shared" si="133"/>
        <v>0.24210526315789482</v>
      </c>
      <c r="Y238" s="14">
        <f t="shared" si="134"/>
        <v>0</v>
      </c>
      <c r="Z238" s="41"/>
      <c r="AA238" s="41"/>
    </row>
    <row r="239" spans="1:27" s="21" customFormat="1" ht="24.9" customHeight="1" x14ac:dyDescent="0.3">
      <c r="A239" s="13" t="s">
        <v>229</v>
      </c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24"/>
      <c r="W239" s="30"/>
      <c r="X239" s="53"/>
      <c r="Y239" s="53"/>
      <c r="Z239" s="13"/>
      <c r="AA239" s="13"/>
    </row>
    <row r="240" spans="1:27" s="21" customFormat="1" ht="24.9" customHeight="1" x14ac:dyDescent="0.3"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24"/>
      <c r="W240" s="30"/>
      <c r="X240" s="53"/>
      <c r="Y240" s="53"/>
    </row>
    <row r="241" spans="1:25" s="21" customFormat="1" ht="50.1" customHeight="1" x14ac:dyDescent="0.3">
      <c r="A241" s="36" t="s">
        <v>112</v>
      </c>
      <c r="B241" s="42">
        <v>2013</v>
      </c>
      <c r="C241" s="42">
        <v>2014</v>
      </c>
      <c r="D241" s="42">
        <v>2015</v>
      </c>
      <c r="E241" s="42">
        <v>2016</v>
      </c>
      <c r="F241" s="42">
        <v>2017</v>
      </c>
      <c r="G241" s="42">
        <v>2018</v>
      </c>
      <c r="H241" s="42">
        <v>2019</v>
      </c>
      <c r="I241" s="42">
        <v>2020</v>
      </c>
      <c r="J241" s="42">
        <v>2021</v>
      </c>
      <c r="K241" s="42">
        <v>2022</v>
      </c>
      <c r="L241" s="95"/>
      <c r="M241" s="42">
        <v>2013</v>
      </c>
      <c r="N241" s="42">
        <v>2014</v>
      </c>
      <c r="O241" s="42">
        <v>2015</v>
      </c>
      <c r="P241" s="42">
        <v>2016</v>
      </c>
      <c r="Q241" s="42">
        <v>2017</v>
      </c>
      <c r="R241" s="42">
        <v>2018</v>
      </c>
      <c r="S241" s="42">
        <v>2019</v>
      </c>
      <c r="T241" s="42">
        <v>2020</v>
      </c>
      <c r="U241" s="42">
        <v>2021</v>
      </c>
      <c r="V241" s="42">
        <v>2022</v>
      </c>
      <c r="W241" s="96"/>
      <c r="X241" s="42" t="s">
        <v>241</v>
      </c>
      <c r="Y241" s="42" t="s">
        <v>242</v>
      </c>
    </row>
    <row r="242" spans="1:25" s="21" customFormat="1" ht="24.9" customHeight="1" x14ac:dyDescent="0.3">
      <c r="A242" s="8" t="s">
        <v>47</v>
      </c>
      <c r="B242" s="80">
        <v>624</v>
      </c>
      <c r="C242" s="80">
        <v>626</v>
      </c>
      <c r="D242" s="80">
        <v>574</v>
      </c>
      <c r="E242" s="80">
        <v>568</v>
      </c>
      <c r="F242" s="80">
        <v>551</v>
      </c>
      <c r="G242" s="80">
        <v>581</v>
      </c>
      <c r="H242" s="80">
        <v>744</v>
      </c>
      <c r="I242" s="80">
        <v>646</v>
      </c>
      <c r="J242" s="80">
        <v>740</v>
      </c>
      <c r="K242" s="80">
        <v>667</v>
      </c>
      <c r="L242" s="30"/>
      <c r="M242" s="104">
        <f t="shared" ref="M242:V244" si="135">B242/B$245</f>
        <v>0.54736842105263162</v>
      </c>
      <c r="N242" s="104">
        <f t="shared" si="135"/>
        <v>0.55008787346221444</v>
      </c>
      <c r="O242" s="104">
        <f t="shared" si="135"/>
        <v>0.53494874184529362</v>
      </c>
      <c r="P242" s="104">
        <f t="shared" si="135"/>
        <v>0.51636363636363636</v>
      </c>
      <c r="Q242" s="104">
        <f t="shared" si="135"/>
        <v>0.51495327102803734</v>
      </c>
      <c r="R242" s="104">
        <f t="shared" si="135"/>
        <v>0.48946925021061499</v>
      </c>
      <c r="S242" s="104">
        <f t="shared" si="135"/>
        <v>0.52394366197183095</v>
      </c>
      <c r="T242" s="104">
        <f t="shared" si="135"/>
        <v>0.48353293413173654</v>
      </c>
      <c r="U242" s="104">
        <f t="shared" si="135"/>
        <v>0.48302872062663188</v>
      </c>
      <c r="V242" s="104">
        <f t="shared" si="135"/>
        <v>0.471045197740113</v>
      </c>
      <c r="W242" s="30"/>
      <c r="X242" s="9">
        <f t="shared" ref="X242:X245" si="136">K242/B242-1</f>
        <v>6.8910256410256387E-2</v>
      </c>
      <c r="Y242" s="12">
        <f t="shared" ref="Y242:Y245" si="137">V242-M242</f>
        <v>-7.6323223312518618E-2</v>
      </c>
    </row>
    <row r="243" spans="1:25" s="21" customFormat="1" ht="24.9" customHeight="1" x14ac:dyDescent="0.3">
      <c r="A243" s="8" t="s">
        <v>48</v>
      </c>
      <c r="B243" s="80">
        <v>462</v>
      </c>
      <c r="C243" s="80">
        <v>510</v>
      </c>
      <c r="D243" s="80">
        <v>441</v>
      </c>
      <c r="E243" s="80">
        <v>464</v>
      </c>
      <c r="F243" s="80">
        <v>414</v>
      </c>
      <c r="G243" s="80">
        <v>483</v>
      </c>
      <c r="H243" s="80">
        <v>672</v>
      </c>
      <c r="I243" s="80">
        <v>534</v>
      </c>
      <c r="J243" s="80">
        <v>540</v>
      </c>
      <c r="K243" s="80">
        <v>491</v>
      </c>
      <c r="L243" s="30"/>
      <c r="M243" s="104">
        <f t="shared" si="135"/>
        <v>0.40526315789473683</v>
      </c>
      <c r="N243" s="104">
        <f t="shared" si="135"/>
        <v>0.44815465729349735</v>
      </c>
      <c r="O243" s="104">
        <f t="shared" si="135"/>
        <v>0.41099720410065238</v>
      </c>
      <c r="P243" s="104">
        <f t="shared" si="135"/>
        <v>0.42181818181818181</v>
      </c>
      <c r="Q243" s="104">
        <f t="shared" si="135"/>
        <v>0.38691588785046727</v>
      </c>
      <c r="R243" s="104">
        <f t="shared" si="135"/>
        <v>0.40690817186183659</v>
      </c>
      <c r="S243" s="104">
        <f t="shared" si="135"/>
        <v>0.47323943661971829</v>
      </c>
      <c r="T243" s="104">
        <f t="shared" si="135"/>
        <v>0.39970059880239522</v>
      </c>
      <c r="U243" s="104">
        <f t="shared" si="135"/>
        <v>0.35248041775456918</v>
      </c>
      <c r="V243" s="104">
        <f t="shared" si="135"/>
        <v>0.34675141242937851</v>
      </c>
      <c r="W243" s="30"/>
      <c r="X243" s="9">
        <f t="shared" si="136"/>
        <v>6.277056277056281E-2</v>
      </c>
      <c r="Y243" s="12">
        <f t="shared" si="137"/>
        <v>-5.8511745465358311E-2</v>
      </c>
    </row>
    <row r="244" spans="1:25" s="21" customFormat="1" ht="24.9" customHeight="1" x14ac:dyDescent="0.3">
      <c r="A244" s="8" t="s">
        <v>13</v>
      </c>
      <c r="B244" s="80">
        <v>54</v>
      </c>
      <c r="C244" s="80">
        <v>1</v>
      </c>
      <c r="D244" s="80">
        <v>58</v>
      </c>
      <c r="E244" s="80">
        <v>68</v>
      </c>
      <c r="F244" s="80">
        <v>105</v>
      </c>
      <c r="G244" s="80">
        <v>123</v>
      </c>
      <c r="H244" s="80">
        <v>4</v>
      </c>
      <c r="I244" s="80">
        <v>156</v>
      </c>
      <c r="J244" s="80">
        <v>252</v>
      </c>
      <c r="K244" s="80">
        <v>258</v>
      </c>
      <c r="L244" s="30"/>
      <c r="M244" s="104">
        <f t="shared" si="135"/>
        <v>4.736842105263158E-2</v>
      </c>
      <c r="N244" s="104">
        <f t="shared" si="135"/>
        <v>8.7873462214411243E-4</v>
      </c>
      <c r="O244" s="104">
        <f t="shared" si="135"/>
        <v>5.4054054054054057E-2</v>
      </c>
      <c r="P244" s="104">
        <f t="shared" si="135"/>
        <v>6.1818181818181821E-2</v>
      </c>
      <c r="Q244" s="104">
        <f t="shared" si="135"/>
        <v>9.8130841121495324E-2</v>
      </c>
      <c r="R244" s="104">
        <f t="shared" si="135"/>
        <v>0.10362257792754845</v>
      </c>
      <c r="S244" s="104">
        <f t="shared" si="135"/>
        <v>2.8169014084507044E-3</v>
      </c>
      <c r="T244" s="104">
        <f t="shared" si="135"/>
        <v>0.11676646706586827</v>
      </c>
      <c r="U244" s="104">
        <f t="shared" si="135"/>
        <v>0.16449086161879894</v>
      </c>
      <c r="V244" s="104">
        <f t="shared" si="135"/>
        <v>0.18220338983050846</v>
      </c>
      <c r="W244" s="30"/>
      <c r="X244" s="9">
        <f t="shared" si="136"/>
        <v>3.7777777777777777</v>
      </c>
      <c r="Y244" s="12">
        <f t="shared" si="137"/>
        <v>0.13483496877787687</v>
      </c>
    </row>
    <row r="245" spans="1:25" s="48" customFormat="1" ht="24.9" customHeight="1" x14ac:dyDescent="0.3">
      <c r="A245" s="52" t="s">
        <v>4</v>
      </c>
      <c r="B245" s="81">
        <v>1140</v>
      </c>
      <c r="C245" s="81">
        <v>1138</v>
      </c>
      <c r="D245" s="81">
        <v>1073</v>
      </c>
      <c r="E245" s="81">
        <v>1100</v>
      </c>
      <c r="F245" s="81">
        <v>1070</v>
      </c>
      <c r="G245" s="81">
        <v>1187</v>
      </c>
      <c r="H245" s="81">
        <v>1420</v>
      </c>
      <c r="I245" s="81">
        <v>1336</v>
      </c>
      <c r="J245" s="81">
        <v>1532</v>
      </c>
      <c r="K245" s="81">
        <v>1416</v>
      </c>
      <c r="L245" s="94"/>
      <c r="M245" s="105">
        <v>1</v>
      </c>
      <c r="N245" s="105">
        <v>1</v>
      </c>
      <c r="O245" s="105">
        <v>1</v>
      </c>
      <c r="P245" s="105">
        <v>1</v>
      </c>
      <c r="Q245" s="105">
        <v>1</v>
      </c>
      <c r="R245" s="105">
        <v>1</v>
      </c>
      <c r="S245" s="105">
        <v>1</v>
      </c>
      <c r="T245" s="105">
        <v>1</v>
      </c>
      <c r="U245" s="105">
        <v>1</v>
      </c>
      <c r="V245" s="105">
        <v>1</v>
      </c>
      <c r="W245" s="94"/>
      <c r="X245" s="10">
        <f t="shared" si="136"/>
        <v>0.24210526315789482</v>
      </c>
      <c r="Y245" s="14">
        <f t="shared" si="137"/>
        <v>0</v>
      </c>
    </row>
    <row r="246" spans="1:25" s="21" customFormat="1" ht="24.9" customHeight="1" x14ac:dyDescent="0.3"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24"/>
      <c r="W246" s="30"/>
      <c r="X246" s="53"/>
      <c r="Y246" s="53"/>
    </row>
    <row r="247" spans="1:25" s="21" customFormat="1" ht="50.1" customHeight="1" x14ac:dyDescent="0.3">
      <c r="A247" s="44" t="s">
        <v>113</v>
      </c>
      <c r="B247" s="42">
        <v>2013</v>
      </c>
      <c r="C247" s="42">
        <v>2014</v>
      </c>
      <c r="D247" s="42">
        <v>2015</v>
      </c>
      <c r="E247" s="42">
        <v>2016</v>
      </c>
      <c r="F247" s="42">
        <v>2017</v>
      </c>
      <c r="G247" s="42">
        <v>2018</v>
      </c>
      <c r="H247" s="42">
        <v>2019</v>
      </c>
      <c r="I247" s="42">
        <v>2020</v>
      </c>
      <c r="J247" s="42">
        <v>2021</v>
      </c>
      <c r="K247" s="42">
        <v>2022</v>
      </c>
      <c r="L247" s="97"/>
      <c r="M247" s="42">
        <v>2013</v>
      </c>
      <c r="N247" s="42">
        <v>2014</v>
      </c>
      <c r="O247" s="42">
        <v>2015</v>
      </c>
      <c r="P247" s="42">
        <v>2016</v>
      </c>
      <c r="Q247" s="42">
        <v>2017</v>
      </c>
      <c r="R247" s="42">
        <v>2018</v>
      </c>
      <c r="S247" s="42">
        <v>2019</v>
      </c>
      <c r="T247" s="42">
        <v>2020</v>
      </c>
      <c r="U247" s="42">
        <v>2021</v>
      </c>
      <c r="V247" s="42">
        <v>2022</v>
      </c>
      <c r="W247" s="98"/>
      <c r="X247" s="112" t="s">
        <v>241</v>
      </c>
      <c r="Y247" s="112" t="s">
        <v>242</v>
      </c>
    </row>
    <row r="248" spans="1:25" s="21" customFormat="1" ht="24.9" customHeight="1" x14ac:dyDescent="0.3">
      <c r="A248" s="87" t="s">
        <v>114</v>
      </c>
      <c r="B248" s="102">
        <v>49</v>
      </c>
      <c r="C248" s="102">
        <v>54</v>
      </c>
      <c r="D248" s="102">
        <v>39</v>
      </c>
      <c r="E248" s="88">
        <v>47</v>
      </c>
      <c r="F248" s="88">
        <v>35</v>
      </c>
      <c r="G248" s="88">
        <v>38</v>
      </c>
      <c r="H248" s="88">
        <v>34</v>
      </c>
      <c r="I248" s="88">
        <v>35</v>
      </c>
      <c r="J248" s="88">
        <v>34</v>
      </c>
      <c r="K248" s="88">
        <v>40</v>
      </c>
      <c r="L248" s="99"/>
      <c r="M248" s="109">
        <f t="shared" ref="M248:M258" si="138">B248/B$259</f>
        <v>4.2982456140350879E-2</v>
      </c>
      <c r="N248" s="109">
        <f t="shared" ref="N248:N258" si="139">C248/C$259</f>
        <v>4.7451669595782071E-2</v>
      </c>
      <c r="O248" s="109">
        <f t="shared" ref="O248:O258" si="140">D248/D$259</f>
        <v>3.6346691519105315E-2</v>
      </c>
      <c r="P248" s="109">
        <f t="shared" ref="P248:P258" si="141">E248/E$259</f>
        <v>4.2727272727272725E-2</v>
      </c>
      <c r="Q248" s="109">
        <f t="shared" ref="Q248:Q258" si="142">F248/F$259</f>
        <v>3.2710280373831772E-2</v>
      </c>
      <c r="R248" s="109">
        <f t="shared" ref="R248:R258" si="143">G248/G$259</f>
        <v>3.201347935973041E-2</v>
      </c>
      <c r="S248" s="109">
        <f t="shared" ref="S248:S258" si="144">H248/H$259</f>
        <v>2.3943661971830985E-2</v>
      </c>
      <c r="T248" s="109">
        <f t="shared" ref="T248:T259" si="145">I248/I$259</f>
        <v>2.619760479041916E-2</v>
      </c>
      <c r="U248" s="109">
        <f t="shared" ref="U248:U259" si="146">J248/J$259</f>
        <v>2.2193211488250653E-2</v>
      </c>
      <c r="V248" s="109">
        <f t="shared" ref="V248:V259" si="147">K248/K$259</f>
        <v>2.8248587570621469E-2</v>
      </c>
      <c r="W248" s="99"/>
      <c r="X248" s="9">
        <f t="shared" ref="X248:X259" si="148">K248/B248-1</f>
        <v>-0.18367346938775508</v>
      </c>
      <c r="Y248" s="12">
        <f t="shared" ref="Y248:Y259" si="149">V248-M248</f>
        <v>-1.473386856972941E-2</v>
      </c>
    </row>
    <row r="249" spans="1:25" s="21" customFormat="1" ht="24.9" customHeight="1" x14ac:dyDescent="0.3">
      <c r="A249" s="87" t="s">
        <v>19</v>
      </c>
      <c r="B249" s="88">
        <v>1</v>
      </c>
      <c r="C249" s="102">
        <v>0</v>
      </c>
      <c r="D249" s="88">
        <v>0</v>
      </c>
      <c r="E249" s="102">
        <v>7</v>
      </c>
      <c r="F249" s="102">
        <v>0</v>
      </c>
      <c r="G249" s="102">
        <v>1</v>
      </c>
      <c r="H249" s="102">
        <v>3</v>
      </c>
      <c r="I249" s="102">
        <v>2</v>
      </c>
      <c r="J249" s="102">
        <v>3</v>
      </c>
      <c r="K249" s="102">
        <v>3</v>
      </c>
      <c r="L249" s="99"/>
      <c r="M249" s="109">
        <f t="shared" si="138"/>
        <v>8.7719298245614037E-4</v>
      </c>
      <c r="N249" s="109">
        <f t="shared" si="139"/>
        <v>0</v>
      </c>
      <c r="O249" s="109">
        <f t="shared" si="140"/>
        <v>0</v>
      </c>
      <c r="P249" s="109">
        <f t="shared" si="141"/>
        <v>6.3636363636363638E-3</v>
      </c>
      <c r="Q249" s="109">
        <f t="shared" si="142"/>
        <v>0</v>
      </c>
      <c r="R249" s="109">
        <f t="shared" si="143"/>
        <v>8.4245998315080029E-4</v>
      </c>
      <c r="S249" s="109">
        <f t="shared" si="144"/>
        <v>2.112676056338028E-3</v>
      </c>
      <c r="T249" s="109">
        <f t="shared" si="145"/>
        <v>1.4970059880239522E-3</v>
      </c>
      <c r="U249" s="109">
        <f t="shared" si="146"/>
        <v>1.9582245430809398E-3</v>
      </c>
      <c r="V249" s="109">
        <f t="shared" si="147"/>
        <v>2.1186440677966102E-3</v>
      </c>
      <c r="W249" s="99"/>
      <c r="X249" s="9">
        <f t="shared" si="148"/>
        <v>2</v>
      </c>
      <c r="Y249" s="12">
        <f t="shared" si="149"/>
        <v>1.2414510853404697E-3</v>
      </c>
    </row>
    <row r="250" spans="1:25" s="21" customFormat="1" ht="24.9" customHeight="1" x14ac:dyDescent="0.3">
      <c r="A250" s="87" t="s">
        <v>165</v>
      </c>
      <c r="B250" s="102">
        <v>152</v>
      </c>
      <c r="C250" s="102">
        <v>128</v>
      </c>
      <c r="D250" s="102">
        <v>137</v>
      </c>
      <c r="E250" s="88">
        <v>145</v>
      </c>
      <c r="F250" s="88">
        <v>108</v>
      </c>
      <c r="G250" s="88">
        <v>124</v>
      </c>
      <c r="H250" s="88">
        <v>117</v>
      </c>
      <c r="I250" s="88">
        <v>127</v>
      </c>
      <c r="J250" s="88">
        <v>124</v>
      </c>
      <c r="K250" s="88">
        <v>80</v>
      </c>
      <c r="L250" s="99"/>
      <c r="M250" s="109">
        <f t="shared" si="138"/>
        <v>0.13333333333333333</v>
      </c>
      <c r="N250" s="109">
        <f t="shared" si="139"/>
        <v>0.11247803163444639</v>
      </c>
      <c r="O250" s="109">
        <f t="shared" si="140"/>
        <v>0.1276794035414725</v>
      </c>
      <c r="P250" s="109">
        <f t="shared" si="141"/>
        <v>0.13181818181818181</v>
      </c>
      <c r="Q250" s="109">
        <f t="shared" si="142"/>
        <v>0.10093457943925234</v>
      </c>
      <c r="R250" s="109">
        <f t="shared" si="143"/>
        <v>0.10446503791069923</v>
      </c>
      <c r="S250" s="109">
        <f t="shared" si="144"/>
        <v>8.23943661971831E-2</v>
      </c>
      <c r="T250" s="109">
        <f t="shared" si="145"/>
        <v>9.5059880239520958E-2</v>
      </c>
      <c r="U250" s="109">
        <f t="shared" si="146"/>
        <v>8.0939947780678853E-2</v>
      </c>
      <c r="V250" s="109">
        <f t="shared" si="147"/>
        <v>5.6497175141242938E-2</v>
      </c>
      <c r="W250" s="99"/>
      <c r="X250" s="9">
        <f t="shared" si="148"/>
        <v>-0.47368421052631582</v>
      </c>
      <c r="Y250" s="12">
        <f t="shared" si="149"/>
        <v>-7.6836158192090387E-2</v>
      </c>
    </row>
    <row r="251" spans="1:25" s="21" customFormat="1" ht="24.9" customHeight="1" x14ac:dyDescent="0.3">
      <c r="A251" s="87" t="s">
        <v>115</v>
      </c>
      <c r="B251" s="102">
        <v>6</v>
      </c>
      <c r="C251" s="102">
        <v>7</v>
      </c>
      <c r="D251" s="102">
        <v>5</v>
      </c>
      <c r="E251" s="88">
        <v>2</v>
      </c>
      <c r="F251" s="88">
        <v>3</v>
      </c>
      <c r="G251" s="88">
        <v>6</v>
      </c>
      <c r="H251" s="88">
        <v>3</v>
      </c>
      <c r="I251" s="88">
        <v>5</v>
      </c>
      <c r="J251" s="88">
        <v>3</v>
      </c>
      <c r="K251" s="88">
        <v>4</v>
      </c>
      <c r="L251" s="99"/>
      <c r="M251" s="109">
        <f t="shared" si="138"/>
        <v>5.263157894736842E-3</v>
      </c>
      <c r="N251" s="109">
        <f t="shared" si="139"/>
        <v>6.1511423550087872E-3</v>
      </c>
      <c r="O251" s="109">
        <f t="shared" si="140"/>
        <v>4.6598322460391422E-3</v>
      </c>
      <c r="P251" s="109">
        <f t="shared" si="141"/>
        <v>1.8181818181818182E-3</v>
      </c>
      <c r="Q251" s="109">
        <f t="shared" si="142"/>
        <v>2.8037383177570091E-3</v>
      </c>
      <c r="R251" s="109">
        <f t="shared" si="143"/>
        <v>5.054759898904802E-3</v>
      </c>
      <c r="S251" s="109">
        <f t="shared" si="144"/>
        <v>2.112676056338028E-3</v>
      </c>
      <c r="T251" s="109">
        <f t="shared" si="145"/>
        <v>3.7425149700598802E-3</v>
      </c>
      <c r="U251" s="109">
        <f t="shared" si="146"/>
        <v>1.9582245430809398E-3</v>
      </c>
      <c r="V251" s="109">
        <f t="shared" si="147"/>
        <v>2.8248587570621469E-3</v>
      </c>
      <c r="W251" s="99"/>
      <c r="X251" s="9">
        <f t="shared" si="148"/>
        <v>-0.33333333333333337</v>
      </c>
      <c r="Y251" s="12">
        <f t="shared" si="149"/>
        <v>-2.4382991376746951E-3</v>
      </c>
    </row>
    <row r="252" spans="1:25" s="21" customFormat="1" ht="24.9" customHeight="1" x14ac:dyDescent="0.3">
      <c r="A252" s="87" t="s">
        <v>72</v>
      </c>
      <c r="B252" s="102">
        <v>159</v>
      </c>
      <c r="C252" s="102">
        <v>173</v>
      </c>
      <c r="D252" s="102">
        <v>129</v>
      </c>
      <c r="E252" s="88">
        <v>142</v>
      </c>
      <c r="F252" s="88">
        <v>166</v>
      </c>
      <c r="G252" s="88">
        <v>183</v>
      </c>
      <c r="H252" s="88">
        <v>208</v>
      </c>
      <c r="I252" s="88">
        <v>215</v>
      </c>
      <c r="J252" s="88">
        <v>221</v>
      </c>
      <c r="K252" s="88">
        <v>203</v>
      </c>
      <c r="L252" s="99"/>
      <c r="M252" s="109">
        <f t="shared" si="138"/>
        <v>0.13947368421052631</v>
      </c>
      <c r="N252" s="109">
        <f t="shared" si="139"/>
        <v>0.15202108963093147</v>
      </c>
      <c r="O252" s="109">
        <f t="shared" si="140"/>
        <v>0.12022367194780988</v>
      </c>
      <c r="P252" s="109">
        <f t="shared" si="141"/>
        <v>0.12909090909090909</v>
      </c>
      <c r="Q252" s="109">
        <f t="shared" si="142"/>
        <v>0.15514018691588785</v>
      </c>
      <c r="R252" s="109">
        <f t="shared" si="143"/>
        <v>0.15417017691659646</v>
      </c>
      <c r="S252" s="109">
        <f t="shared" si="144"/>
        <v>0.14647887323943662</v>
      </c>
      <c r="T252" s="109">
        <f t="shared" si="145"/>
        <v>0.16092814371257486</v>
      </c>
      <c r="U252" s="109">
        <f t="shared" si="146"/>
        <v>0.14425587467362924</v>
      </c>
      <c r="V252" s="109">
        <f t="shared" si="147"/>
        <v>0.14336158192090395</v>
      </c>
      <c r="W252" s="99"/>
      <c r="X252" s="9">
        <f t="shared" si="148"/>
        <v>0.27672955974842761</v>
      </c>
      <c r="Y252" s="12">
        <f t="shared" si="149"/>
        <v>3.8878977103776469E-3</v>
      </c>
    </row>
    <row r="253" spans="1:25" s="21" customFormat="1" ht="24.9" customHeight="1" x14ac:dyDescent="0.3">
      <c r="A253" s="87" t="s">
        <v>116</v>
      </c>
      <c r="B253" s="88">
        <v>199</v>
      </c>
      <c r="C253" s="88">
        <v>167</v>
      </c>
      <c r="D253" s="88">
        <v>172</v>
      </c>
      <c r="E253" s="88">
        <v>188</v>
      </c>
      <c r="F253" s="88">
        <v>184</v>
      </c>
      <c r="G253" s="88">
        <v>193</v>
      </c>
      <c r="H253" s="88">
        <v>243</v>
      </c>
      <c r="I253" s="88">
        <v>194</v>
      </c>
      <c r="J253" s="88">
        <v>211</v>
      </c>
      <c r="K253" s="88">
        <v>150</v>
      </c>
      <c r="L253" s="99"/>
      <c r="M253" s="109">
        <f t="shared" si="138"/>
        <v>0.17456140350877192</v>
      </c>
      <c r="N253" s="109">
        <f t="shared" si="139"/>
        <v>0.14674868189806678</v>
      </c>
      <c r="O253" s="109">
        <f t="shared" si="140"/>
        <v>0.16029822926374651</v>
      </c>
      <c r="P253" s="109">
        <f t="shared" si="141"/>
        <v>0.1709090909090909</v>
      </c>
      <c r="Q253" s="109">
        <f t="shared" si="142"/>
        <v>0.17196261682242991</v>
      </c>
      <c r="R253" s="109">
        <f t="shared" si="143"/>
        <v>0.16259477674810446</v>
      </c>
      <c r="S253" s="109">
        <f t="shared" si="144"/>
        <v>0.17112676056338028</v>
      </c>
      <c r="T253" s="109">
        <f t="shared" si="145"/>
        <v>0.14520958083832336</v>
      </c>
      <c r="U253" s="109">
        <f t="shared" si="146"/>
        <v>0.1377284595300261</v>
      </c>
      <c r="V253" s="109">
        <f t="shared" si="147"/>
        <v>0.1059322033898305</v>
      </c>
      <c r="W253" s="99"/>
      <c r="X253" s="9">
        <f t="shared" si="148"/>
        <v>-0.24623115577889443</v>
      </c>
      <c r="Y253" s="12">
        <f t="shared" si="149"/>
        <v>-6.8629200118941414E-2</v>
      </c>
    </row>
    <row r="254" spans="1:25" s="21" customFormat="1" ht="24.9" customHeight="1" x14ac:dyDescent="0.3">
      <c r="A254" s="87" t="s">
        <v>117</v>
      </c>
      <c r="B254" s="88">
        <v>301</v>
      </c>
      <c r="C254" s="88">
        <v>314</v>
      </c>
      <c r="D254" s="88">
        <v>319</v>
      </c>
      <c r="E254" s="88">
        <v>305</v>
      </c>
      <c r="F254" s="88">
        <v>284</v>
      </c>
      <c r="G254" s="88">
        <v>341</v>
      </c>
      <c r="H254" s="88">
        <v>404</v>
      </c>
      <c r="I254" s="88">
        <v>349</v>
      </c>
      <c r="J254" s="88">
        <v>374</v>
      </c>
      <c r="K254" s="88">
        <v>386</v>
      </c>
      <c r="L254" s="99"/>
      <c r="M254" s="109">
        <f t="shared" si="138"/>
        <v>0.26403508771929823</v>
      </c>
      <c r="N254" s="109">
        <f t="shared" si="139"/>
        <v>0.27592267135325133</v>
      </c>
      <c r="O254" s="109">
        <f t="shared" si="140"/>
        <v>0.29729729729729731</v>
      </c>
      <c r="P254" s="109">
        <f t="shared" si="141"/>
        <v>0.27727272727272728</v>
      </c>
      <c r="Q254" s="109">
        <f t="shared" si="142"/>
        <v>0.26542056074766357</v>
      </c>
      <c r="R254" s="109">
        <f t="shared" si="143"/>
        <v>0.2872788542544229</v>
      </c>
      <c r="S254" s="109">
        <f t="shared" si="144"/>
        <v>0.28450704225352114</v>
      </c>
      <c r="T254" s="109">
        <f t="shared" si="145"/>
        <v>0.26122754491017963</v>
      </c>
      <c r="U254" s="109">
        <f t="shared" si="146"/>
        <v>0.24412532637075718</v>
      </c>
      <c r="V254" s="109">
        <f t="shared" si="147"/>
        <v>0.27259887005649719</v>
      </c>
      <c r="W254" s="99"/>
      <c r="X254" s="9">
        <f t="shared" si="148"/>
        <v>0.28239202657807305</v>
      </c>
      <c r="Y254" s="12">
        <f t="shared" si="149"/>
        <v>8.5637823371989552E-3</v>
      </c>
    </row>
    <row r="255" spans="1:25" s="21" customFormat="1" ht="24.9" customHeight="1" x14ac:dyDescent="0.3">
      <c r="A255" s="87" t="s">
        <v>118</v>
      </c>
      <c r="B255" s="102">
        <v>116</v>
      </c>
      <c r="C255" s="102">
        <v>107</v>
      </c>
      <c r="D255" s="102">
        <v>106</v>
      </c>
      <c r="E255" s="88">
        <v>112</v>
      </c>
      <c r="F255" s="88">
        <v>141</v>
      </c>
      <c r="G255" s="88">
        <v>112</v>
      </c>
      <c r="H255" s="88">
        <v>190</v>
      </c>
      <c r="I255" s="88">
        <v>241</v>
      </c>
      <c r="J255" s="88">
        <v>326</v>
      </c>
      <c r="K255" s="88">
        <v>329</v>
      </c>
      <c r="L255" s="99"/>
      <c r="M255" s="109">
        <f t="shared" si="138"/>
        <v>0.10175438596491228</v>
      </c>
      <c r="N255" s="109">
        <f t="shared" si="139"/>
        <v>9.4024604569420037E-2</v>
      </c>
      <c r="O255" s="109">
        <f t="shared" si="140"/>
        <v>9.8788443616029828E-2</v>
      </c>
      <c r="P255" s="109">
        <f t="shared" si="141"/>
        <v>0.10181818181818182</v>
      </c>
      <c r="Q255" s="109">
        <f t="shared" si="142"/>
        <v>0.13177570093457944</v>
      </c>
      <c r="R255" s="109">
        <f t="shared" si="143"/>
        <v>9.4355518112889641E-2</v>
      </c>
      <c r="S255" s="109">
        <f t="shared" si="144"/>
        <v>0.13380281690140844</v>
      </c>
      <c r="T255" s="109">
        <f t="shared" si="145"/>
        <v>0.18038922155688622</v>
      </c>
      <c r="U255" s="109">
        <f t="shared" si="146"/>
        <v>0.21279373368146215</v>
      </c>
      <c r="V255" s="109">
        <f t="shared" si="147"/>
        <v>0.23234463276836159</v>
      </c>
      <c r="W255" s="99"/>
      <c r="X255" s="9">
        <f t="shared" si="148"/>
        <v>1.8362068965517242</v>
      </c>
      <c r="Y255" s="12">
        <f t="shared" si="149"/>
        <v>0.13059024680344933</v>
      </c>
    </row>
    <row r="256" spans="1:25" s="21" customFormat="1" ht="24.9" customHeight="1" x14ac:dyDescent="0.3">
      <c r="A256" s="87" t="s">
        <v>119</v>
      </c>
      <c r="B256" s="88">
        <v>40</v>
      </c>
      <c r="C256" s="88">
        <v>45</v>
      </c>
      <c r="D256" s="88">
        <v>39</v>
      </c>
      <c r="E256" s="88">
        <v>30</v>
      </c>
      <c r="F256" s="88">
        <v>31</v>
      </c>
      <c r="G256" s="88">
        <v>37</v>
      </c>
      <c r="H256" s="88">
        <v>38</v>
      </c>
      <c r="I256" s="88">
        <v>28</v>
      </c>
      <c r="J256" s="88">
        <v>46</v>
      </c>
      <c r="K256" s="88">
        <v>32</v>
      </c>
      <c r="L256" s="99"/>
      <c r="M256" s="109">
        <f t="shared" si="138"/>
        <v>3.5087719298245612E-2</v>
      </c>
      <c r="N256" s="109">
        <f t="shared" si="139"/>
        <v>3.9543057996485061E-2</v>
      </c>
      <c r="O256" s="109">
        <f t="shared" si="140"/>
        <v>3.6346691519105315E-2</v>
      </c>
      <c r="P256" s="109">
        <f t="shared" si="141"/>
        <v>2.7272727272727271E-2</v>
      </c>
      <c r="Q256" s="109">
        <f t="shared" si="142"/>
        <v>2.897196261682243E-2</v>
      </c>
      <c r="R256" s="109">
        <f t="shared" si="143"/>
        <v>3.1171019376579612E-2</v>
      </c>
      <c r="S256" s="109">
        <f t="shared" si="144"/>
        <v>2.6760563380281689E-2</v>
      </c>
      <c r="T256" s="109">
        <f t="shared" si="145"/>
        <v>2.0958083832335328E-2</v>
      </c>
      <c r="U256" s="109">
        <f t="shared" si="146"/>
        <v>3.0026109660574413E-2</v>
      </c>
      <c r="V256" s="109">
        <f t="shared" si="147"/>
        <v>2.2598870056497175E-2</v>
      </c>
      <c r="W256" s="99"/>
      <c r="X256" s="9">
        <f t="shared" si="148"/>
        <v>-0.19999999999999996</v>
      </c>
      <c r="Y256" s="12">
        <f t="shared" si="149"/>
        <v>-1.2488849241748437E-2</v>
      </c>
    </row>
    <row r="257" spans="1:25" s="21" customFormat="1" ht="24.9" customHeight="1" x14ac:dyDescent="0.3">
      <c r="A257" s="87" t="s">
        <v>120</v>
      </c>
      <c r="B257" s="102">
        <v>71</v>
      </c>
      <c r="C257" s="102">
        <v>95</v>
      </c>
      <c r="D257" s="102">
        <v>82</v>
      </c>
      <c r="E257" s="88">
        <v>75</v>
      </c>
      <c r="F257" s="88">
        <v>72</v>
      </c>
      <c r="G257" s="88">
        <v>89</v>
      </c>
      <c r="H257" s="88">
        <v>73</v>
      </c>
      <c r="I257" s="88">
        <v>76</v>
      </c>
      <c r="J257" s="88">
        <v>72</v>
      </c>
      <c r="K257" s="88">
        <v>65</v>
      </c>
      <c r="L257" s="99"/>
      <c r="M257" s="109">
        <f t="shared" si="138"/>
        <v>6.2280701754385964E-2</v>
      </c>
      <c r="N257" s="109">
        <f t="shared" si="139"/>
        <v>8.347978910369068E-2</v>
      </c>
      <c r="O257" s="109">
        <f t="shared" si="140"/>
        <v>7.6421248835041936E-2</v>
      </c>
      <c r="P257" s="109">
        <f t="shared" si="141"/>
        <v>6.8181818181818177E-2</v>
      </c>
      <c r="Q257" s="109">
        <f t="shared" si="142"/>
        <v>6.7289719626168226E-2</v>
      </c>
      <c r="R257" s="109">
        <f t="shared" si="143"/>
        <v>7.4978938500421227E-2</v>
      </c>
      <c r="S257" s="109">
        <f t="shared" si="144"/>
        <v>5.1408450704225353E-2</v>
      </c>
      <c r="T257" s="109">
        <f t="shared" si="145"/>
        <v>5.6886227544910177E-2</v>
      </c>
      <c r="U257" s="109">
        <f t="shared" si="146"/>
        <v>4.6997389033942558E-2</v>
      </c>
      <c r="V257" s="109">
        <f t="shared" si="147"/>
        <v>4.5903954802259887E-2</v>
      </c>
      <c r="W257" s="99"/>
      <c r="X257" s="9">
        <f t="shared" si="148"/>
        <v>-8.4507042253521125E-2</v>
      </c>
      <c r="Y257" s="12">
        <f t="shared" si="149"/>
        <v>-1.6376746952126077E-2</v>
      </c>
    </row>
    <row r="258" spans="1:25" s="48" customFormat="1" ht="24.9" customHeight="1" x14ac:dyDescent="0.3">
      <c r="A258" s="87" t="s">
        <v>13</v>
      </c>
      <c r="B258" s="88">
        <v>46</v>
      </c>
      <c r="C258" s="88">
        <v>48</v>
      </c>
      <c r="D258" s="88">
        <v>45</v>
      </c>
      <c r="E258" s="88">
        <v>47</v>
      </c>
      <c r="F258" s="88">
        <v>46</v>
      </c>
      <c r="G258" s="88">
        <v>63</v>
      </c>
      <c r="H258" s="88">
        <v>107</v>
      </c>
      <c r="I258" s="88">
        <v>64</v>
      </c>
      <c r="J258" s="88">
        <v>118</v>
      </c>
      <c r="K258" s="88">
        <v>124</v>
      </c>
      <c r="L258" s="100"/>
      <c r="M258" s="109">
        <f t="shared" si="138"/>
        <v>4.0350877192982457E-2</v>
      </c>
      <c r="N258" s="109">
        <f t="shared" si="139"/>
        <v>4.21792618629174E-2</v>
      </c>
      <c r="O258" s="109">
        <f t="shared" si="140"/>
        <v>4.1938490214352281E-2</v>
      </c>
      <c r="P258" s="109">
        <f t="shared" si="141"/>
        <v>4.2727272727272725E-2</v>
      </c>
      <c r="Q258" s="109">
        <f t="shared" si="142"/>
        <v>4.2990654205607479E-2</v>
      </c>
      <c r="R258" s="109">
        <f t="shared" si="143"/>
        <v>5.3074978938500418E-2</v>
      </c>
      <c r="S258" s="109">
        <f t="shared" si="144"/>
        <v>7.5352112676056335E-2</v>
      </c>
      <c r="T258" s="109">
        <f t="shared" si="145"/>
        <v>4.790419161676647E-2</v>
      </c>
      <c r="U258" s="109">
        <f t="shared" si="146"/>
        <v>7.7023498694516968E-2</v>
      </c>
      <c r="V258" s="109">
        <f t="shared" si="147"/>
        <v>8.7570621468926552E-2</v>
      </c>
      <c r="W258" s="100"/>
      <c r="X258" s="9">
        <f t="shared" si="148"/>
        <v>1.6956521739130435</v>
      </c>
      <c r="Y258" s="12">
        <f t="shared" si="149"/>
        <v>4.7219744275944095E-2</v>
      </c>
    </row>
    <row r="259" spans="1:25" s="21" customFormat="1" ht="24.9" customHeight="1" x14ac:dyDescent="0.3">
      <c r="A259" s="52" t="s">
        <v>4</v>
      </c>
      <c r="B259" s="81">
        <v>1140</v>
      </c>
      <c r="C259" s="81">
        <v>1138</v>
      </c>
      <c r="D259" s="81">
        <v>1073</v>
      </c>
      <c r="E259" s="81">
        <v>1100</v>
      </c>
      <c r="F259" s="81">
        <v>1070</v>
      </c>
      <c r="G259" s="81">
        <v>1187</v>
      </c>
      <c r="H259" s="81">
        <v>1420</v>
      </c>
      <c r="I259" s="81">
        <v>1336</v>
      </c>
      <c r="J259" s="81">
        <v>1532</v>
      </c>
      <c r="K259" s="81">
        <f>SUM(K248:K258)</f>
        <v>1416</v>
      </c>
      <c r="L259" s="30"/>
      <c r="M259" s="110">
        <v>1</v>
      </c>
      <c r="N259" s="110">
        <v>1</v>
      </c>
      <c r="O259" s="110">
        <v>1</v>
      </c>
      <c r="P259" s="110">
        <v>1</v>
      </c>
      <c r="Q259" s="110">
        <v>1</v>
      </c>
      <c r="R259" s="110">
        <v>1</v>
      </c>
      <c r="S259" s="110">
        <v>1</v>
      </c>
      <c r="T259" s="110">
        <f t="shared" si="145"/>
        <v>1</v>
      </c>
      <c r="U259" s="110">
        <f t="shared" si="146"/>
        <v>1</v>
      </c>
      <c r="V259" s="110">
        <f t="shared" si="147"/>
        <v>1</v>
      </c>
      <c r="W259" s="94"/>
      <c r="X259" s="10">
        <f t="shared" si="148"/>
        <v>0.24210526315789482</v>
      </c>
      <c r="Y259" s="14">
        <f t="shared" si="149"/>
        <v>0</v>
      </c>
    </row>
    <row r="260" spans="1:25" s="21" customFormat="1" ht="24.9" customHeight="1" x14ac:dyDescent="0.3">
      <c r="A260" s="101"/>
      <c r="B260" s="56"/>
      <c r="C260" s="56"/>
      <c r="D260" s="56"/>
      <c r="E260" s="56"/>
      <c r="F260" s="56"/>
      <c r="G260" s="26"/>
      <c r="H260" s="26"/>
      <c r="I260" s="26"/>
      <c r="J260" s="26"/>
      <c r="K260" s="26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26"/>
      <c r="W260" s="30"/>
      <c r="X260" s="53"/>
      <c r="Y260" s="53"/>
    </row>
    <row r="261" spans="1:25" s="21" customFormat="1" ht="50.1" customHeight="1" x14ac:dyDescent="0.3">
      <c r="A261" s="36" t="s">
        <v>121</v>
      </c>
      <c r="B261" s="42">
        <v>2013</v>
      </c>
      <c r="C261" s="42">
        <v>2014</v>
      </c>
      <c r="D261" s="42">
        <v>2015</v>
      </c>
      <c r="E261" s="42">
        <v>2016</v>
      </c>
      <c r="F261" s="42">
        <v>2017</v>
      </c>
      <c r="G261" s="42">
        <v>2018</v>
      </c>
      <c r="H261" s="42">
        <v>2019</v>
      </c>
      <c r="I261" s="42">
        <v>2020</v>
      </c>
      <c r="J261" s="42">
        <v>2021</v>
      </c>
      <c r="K261" s="42">
        <v>2022</v>
      </c>
      <c r="L261" s="95"/>
      <c r="M261" s="42">
        <v>2013</v>
      </c>
      <c r="N261" s="42">
        <v>2014</v>
      </c>
      <c r="O261" s="42">
        <v>2015</v>
      </c>
      <c r="P261" s="42">
        <v>2016</v>
      </c>
      <c r="Q261" s="42">
        <v>2017</v>
      </c>
      <c r="R261" s="42">
        <v>2018</v>
      </c>
      <c r="S261" s="42">
        <v>2019</v>
      </c>
      <c r="T261" s="42">
        <v>2020</v>
      </c>
      <c r="U261" s="42">
        <v>2021</v>
      </c>
      <c r="V261" s="42">
        <v>2022</v>
      </c>
      <c r="W261" s="96"/>
      <c r="X261" s="42" t="s">
        <v>241</v>
      </c>
      <c r="Y261" s="42" t="s">
        <v>242</v>
      </c>
    </row>
    <row r="262" spans="1:25" s="21" customFormat="1" ht="24.9" customHeight="1" x14ac:dyDescent="0.3">
      <c r="A262" s="8" t="s">
        <v>11</v>
      </c>
      <c r="B262" s="80">
        <v>521</v>
      </c>
      <c r="C262" s="80">
        <v>469</v>
      </c>
      <c r="D262" s="80">
        <v>474</v>
      </c>
      <c r="E262" s="80">
        <v>511</v>
      </c>
      <c r="F262" s="80">
        <v>476</v>
      </c>
      <c r="G262" s="80">
        <v>565</v>
      </c>
      <c r="H262" s="80">
        <v>636</v>
      </c>
      <c r="I262" s="80">
        <v>545</v>
      </c>
      <c r="J262" s="80">
        <v>569</v>
      </c>
      <c r="K262" s="80">
        <v>555</v>
      </c>
      <c r="L262" s="30"/>
      <c r="M262" s="104">
        <f t="shared" ref="M262:V264" si="150">B262/B$265</f>
        <v>0.4570175438596491</v>
      </c>
      <c r="N262" s="104">
        <f t="shared" si="150"/>
        <v>0.41212653778558878</v>
      </c>
      <c r="O262" s="104">
        <f t="shared" si="150"/>
        <v>0.44175209692451073</v>
      </c>
      <c r="P262" s="104">
        <f t="shared" si="150"/>
        <v>0.46454545454545454</v>
      </c>
      <c r="Q262" s="104">
        <f t="shared" si="150"/>
        <v>0.44485981308411215</v>
      </c>
      <c r="R262" s="104">
        <f t="shared" si="150"/>
        <v>0.47598989048020218</v>
      </c>
      <c r="S262" s="104">
        <f t="shared" si="150"/>
        <v>0.44788732394366199</v>
      </c>
      <c r="T262" s="104">
        <f t="shared" si="150"/>
        <v>0.40793413173652693</v>
      </c>
      <c r="U262" s="104">
        <f t="shared" si="150"/>
        <v>0.37140992167101827</v>
      </c>
      <c r="V262" s="104">
        <f t="shared" si="150"/>
        <v>0.39194915254237289</v>
      </c>
      <c r="W262" s="30"/>
      <c r="X262" s="9">
        <f t="shared" ref="X262:X265" si="151">K262/B262-1</f>
        <v>6.5259117082533624E-2</v>
      </c>
      <c r="Y262" s="12">
        <f t="shared" ref="Y262:Y265" si="152">V262-M262</f>
        <v>-6.5068391317276209E-2</v>
      </c>
    </row>
    <row r="263" spans="1:25" s="21" customFormat="1" ht="24.9" customHeight="1" x14ac:dyDescent="0.3">
      <c r="A263" s="8" t="s">
        <v>12</v>
      </c>
      <c r="B263" s="80">
        <v>570</v>
      </c>
      <c r="C263" s="80">
        <v>604</v>
      </c>
      <c r="D263" s="80">
        <v>549</v>
      </c>
      <c r="E263" s="80">
        <v>540</v>
      </c>
      <c r="F263" s="80">
        <v>530</v>
      </c>
      <c r="G263" s="80">
        <v>556</v>
      </c>
      <c r="H263" s="80">
        <v>696</v>
      </c>
      <c r="I263" s="80">
        <v>712</v>
      </c>
      <c r="J263" s="80">
        <v>835</v>
      </c>
      <c r="K263" s="80">
        <v>754</v>
      </c>
      <c r="L263" s="30"/>
      <c r="M263" s="104">
        <f t="shared" si="150"/>
        <v>0.5</v>
      </c>
      <c r="N263" s="104">
        <f t="shared" si="150"/>
        <v>0.53075571177504388</v>
      </c>
      <c r="O263" s="104">
        <f t="shared" si="150"/>
        <v>0.51164958061509791</v>
      </c>
      <c r="P263" s="104">
        <f t="shared" si="150"/>
        <v>0.49090909090909091</v>
      </c>
      <c r="Q263" s="104">
        <f t="shared" si="150"/>
        <v>0.49532710280373832</v>
      </c>
      <c r="R263" s="104">
        <f t="shared" si="150"/>
        <v>0.46840775063184498</v>
      </c>
      <c r="S263" s="104">
        <f t="shared" si="150"/>
        <v>0.49014084507042255</v>
      </c>
      <c r="T263" s="104">
        <f t="shared" si="150"/>
        <v>0.53293413173652693</v>
      </c>
      <c r="U263" s="104">
        <f t="shared" si="150"/>
        <v>0.54503916449086165</v>
      </c>
      <c r="V263" s="104">
        <f t="shared" si="150"/>
        <v>0.53248587570621464</v>
      </c>
      <c r="W263" s="30"/>
      <c r="X263" s="9">
        <f t="shared" si="151"/>
        <v>0.32280701754385954</v>
      </c>
      <c r="Y263" s="12">
        <f t="shared" si="152"/>
        <v>3.248587570621464E-2</v>
      </c>
    </row>
    <row r="264" spans="1:25" s="21" customFormat="1" ht="24.9" customHeight="1" x14ac:dyDescent="0.3">
      <c r="A264" s="8" t="s">
        <v>13</v>
      </c>
      <c r="B264" s="80">
        <v>49</v>
      </c>
      <c r="C264" s="80">
        <v>65</v>
      </c>
      <c r="D264" s="80">
        <v>50</v>
      </c>
      <c r="E264" s="80">
        <v>49</v>
      </c>
      <c r="F264" s="80">
        <v>64</v>
      </c>
      <c r="G264" s="80">
        <v>66</v>
      </c>
      <c r="H264" s="80">
        <v>88</v>
      </c>
      <c r="I264" s="80">
        <v>79</v>
      </c>
      <c r="J264" s="80">
        <v>128</v>
      </c>
      <c r="K264" s="80">
        <v>107</v>
      </c>
      <c r="L264" s="30"/>
      <c r="M264" s="104">
        <f t="shared" si="150"/>
        <v>4.2982456140350879E-2</v>
      </c>
      <c r="N264" s="104">
        <f t="shared" si="150"/>
        <v>5.7117750439367308E-2</v>
      </c>
      <c r="O264" s="104">
        <f t="shared" si="150"/>
        <v>4.6598322460391424E-2</v>
      </c>
      <c r="P264" s="104">
        <f t="shared" si="150"/>
        <v>4.4545454545454548E-2</v>
      </c>
      <c r="Q264" s="104">
        <f t="shared" si="150"/>
        <v>5.9813084112149535E-2</v>
      </c>
      <c r="R264" s="104">
        <f t="shared" si="150"/>
        <v>5.560235888795282E-2</v>
      </c>
      <c r="S264" s="104">
        <f t="shared" si="150"/>
        <v>6.1971830985915494E-2</v>
      </c>
      <c r="T264" s="104">
        <f t="shared" si="150"/>
        <v>5.9131736526946109E-2</v>
      </c>
      <c r="U264" s="104">
        <f t="shared" si="150"/>
        <v>8.3550913838120106E-2</v>
      </c>
      <c r="V264" s="104">
        <f t="shared" si="150"/>
        <v>7.5564971751412427E-2</v>
      </c>
      <c r="W264" s="30"/>
      <c r="X264" s="9">
        <f t="shared" si="151"/>
        <v>1.1836734693877551</v>
      </c>
      <c r="Y264" s="12">
        <f t="shared" si="152"/>
        <v>3.2582515611061548E-2</v>
      </c>
    </row>
    <row r="265" spans="1:25" s="21" customFormat="1" ht="24.9" customHeight="1" x14ac:dyDescent="0.3">
      <c r="A265" s="52" t="s">
        <v>4</v>
      </c>
      <c r="B265" s="81">
        <v>1140</v>
      </c>
      <c r="C265" s="81">
        <v>1138</v>
      </c>
      <c r="D265" s="81">
        <v>1073</v>
      </c>
      <c r="E265" s="81">
        <v>1100</v>
      </c>
      <c r="F265" s="81">
        <v>1070</v>
      </c>
      <c r="G265" s="81">
        <v>1187</v>
      </c>
      <c r="H265" s="81">
        <v>1420</v>
      </c>
      <c r="I265" s="81">
        <v>1336</v>
      </c>
      <c r="J265" s="81">
        <v>1532</v>
      </c>
      <c r="K265" s="81">
        <v>1416</v>
      </c>
      <c r="L265" s="94"/>
      <c r="M265" s="105">
        <v>1</v>
      </c>
      <c r="N265" s="105">
        <v>1</v>
      </c>
      <c r="O265" s="105">
        <v>1</v>
      </c>
      <c r="P265" s="105">
        <v>1</v>
      </c>
      <c r="Q265" s="105">
        <v>1</v>
      </c>
      <c r="R265" s="105">
        <v>1</v>
      </c>
      <c r="S265" s="105">
        <v>1</v>
      </c>
      <c r="T265" s="105">
        <v>1</v>
      </c>
      <c r="U265" s="105">
        <v>1</v>
      </c>
      <c r="V265" s="105">
        <v>1</v>
      </c>
      <c r="W265" s="94"/>
      <c r="X265" s="10">
        <f t="shared" si="151"/>
        <v>0.24210526315789482</v>
      </c>
      <c r="Y265" s="14">
        <f t="shared" si="152"/>
        <v>0</v>
      </c>
    </row>
    <row r="266" spans="1:25" s="21" customFormat="1" ht="24.9" customHeight="1" x14ac:dyDescent="0.3"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24"/>
      <c r="W266" s="30"/>
      <c r="X266" s="53"/>
      <c r="Y266" s="53"/>
    </row>
    <row r="267" spans="1:25" s="21" customFormat="1" ht="50.1" customHeight="1" x14ac:dyDescent="0.3">
      <c r="A267" s="36" t="s">
        <v>122</v>
      </c>
      <c r="B267" s="42">
        <v>2013</v>
      </c>
      <c r="C267" s="42">
        <v>2014</v>
      </c>
      <c r="D267" s="42">
        <v>2015</v>
      </c>
      <c r="E267" s="42">
        <v>2016</v>
      </c>
      <c r="F267" s="42">
        <v>2017</v>
      </c>
      <c r="G267" s="42">
        <v>2018</v>
      </c>
      <c r="H267" s="42">
        <v>2019</v>
      </c>
      <c r="I267" s="42">
        <v>2020</v>
      </c>
      <c r="J267" s="42">
        <v>2021</v>
      </c>
      <c r="K267" s="42">
        <v>2022</v>
      </c>
      <c r="L267" s="95"/>
      <c r="M267" s="42">
        <v>2013</v>
      </c>
      <c r="N267" s="42">
        <v>2014</v>
      </c>
      <c r="O267" s="42">
        <v>2015</v>
      </c>
      <c r="P267" s="42">
        <v>2016</v>
      </c>
      <c r="Q267" s="42">
        <v>2017</v>
      </c>
      <c r="R267" s="42">
        <v>2018</v>
      </c>
      <c r="S267" s="42">
        <v>2019</v>
      </c>
      <c r="T267" s="42">
        <v>2020</v>
      </c>
      <c r="U267" s="42">
        <v>2021</v>
      </c>
      <c r="V267" s="42">
        <v>2022</v>
      </c>
      <c r="W267" s="96"/>
      <c r="X267" s="42" t="s">
        <v>241</v>
      </c>
      <c r="Y267" s="42" t="s">
        <v>242</v>
      </c>
    </row>
    <row r="268" spans="1:25" s="21" customFormat="1" ht="24.9" customHeight="1" x14ac:dyDescent="0.3">
      <c r="A268" s="8" t="s">
        <v>11</v>
      </c>
      <c r="B268" s="80">
        <v>455</v>
      </c>
      <c r="C268" s="80">
        <v>437</v>
      </c>
      <c r="D268" s="80">
        <v>441</v>
      </c>
      <c r="E268" s="80">
        <v>444</v>
      </c>
      <c r="F268" s="80">
        <v>464</v>
      </c>
      <c r="G268" s="80">
        <v>522</v>
      </c>
      <c r="H268" s="80">
        <v>640</v>
      </c>
      <c r="I268" s="80">
        <v>660</v>
      </c>
      <c r="J268" s="80">
        <v>743</v>
      </c>
      <c r="K268" s="80">
        <v>687</v>
      </c>
      <c r="L268" s="30"/>
      <c r="M268" s="104">
        <f t="shared" ref="M268:V270" si="153">B268/B$271</f>
        <v>0.39912280701754388</v>
      </c>
      <c r="N268" s="104">
        <f t="shared" si="153"/>
        <v>0.38400702987697716</v>
      </c>
      <c r="O268" s="104">
        <f t="shared" si="153"/>
        <v>0.41099720410065238</v>
      </c>
      <c r="P268" s="104">
        <f t="shared" si="153"/>
        <v>0.40363636363636363</v>
      </c>
      <c r="Q268" s="104">
        <f t="shared" si="153"/>
        <v>0.43364485981308409</v>
      </c>
      <c r="R268" s="104">
        <f t="shared" si="153"/>
        <v>0.43976411120471776</v>
      </c>
      <c r="S268" s="104">
        <f t="shared" si="153"/>
        <v>0.45070422535211269</v>
      </c>
      <c r="T268" s="104">
        <f t="shared" si="153"/>
        <v>0.4940119760479042</v>
      </c>
      <c r="U268" s="104">
        <f t="shared" si="153"/>
        <v>0.4849869451697128</v>
      </c>
      <c r="V268" s="104">
        <f t="shared" si="153"/>
        <v>0.48516949152542371</v>
      </c>
      <c r="W268" s="30"/>
      <c r="X268" s="9">
        <f t="shared" ref="X268:X271" si="154">K268/B268-1</f>
        <v>0.50989010989010985</v>
      </c>
      <c r="Y268" s="12">
        <f t="shared" ref="Y268:Y271" si="155">V268-M268</f>
        <v>8.6046684507879834E-2</v>
      </c>
    </row>
    <row r="269" spans="1:25" s="21" customFormat="1" ht="24.9" customHeight="1" x14ac:dyDescent="0.3">
      <c r="A269" s="8" t="s">
        <v>12</v>
      </c>
      <c r="B269" s="80">
        <v>639</v>
      </c>
      <c r="C269" s="80">
        <v>642</v>
      </c>
      <c r="D269" s="80">
        <v>587</v>
      </c>
      <c r="E269" s="80">
        <v>615</v>
      </c>
      <c r="F269" s="80">
        <v>555</v>
      </c>
      <c r="G269" s="80">
        <v>603</v>
      </c>
      <c r="H269" s="80">
        <v>709</v>
      </c>
      <c r="I269" s="80">
        <v>629</v>
      </c>
      <c r="J269" s="80">
        <v>674</v>
      </c>
      <c r="K269" s="80">
        <v>638</v>
      </c>
      <c r="L269" s="30"/>
      <c r="M269" s="104">
        <f t="shared" si="153"/>
        <v>0.56052631578947365</v>
      </c>
      <c r="N269" s="104">
        <f t="shared" si="153"/>
        <v>0.56414762741652025</v>
      </c>
      <c r="O269" s="104">
        <f t="shared" si="153"/>
        <v>0.54706430568499531</v>
      </c>
      <c r="P269" s="104">
        <f t="shared" si="153"/>
        <v>0.55909090909090908</v>
      </c>
      <c r="Q269" s="104">
        <f t="shared" si="153"/>
        <v>0.51869158878504673</v>
      </c>
      <c r="R269" s="104">
        <f t="shared" si="153"/>
        <v>0.50800336983993255</v>
      </c>
      <c r="S269" s="104">
        <f t="shared" si="153"/>
        <v>0.49929577464788732</v>
      </c>
      <c r="T269" s="104">
        <f t="shared" si="153"/>
        <v>0.47080838323353291</v>
      </c>
      <c r="U269" s="104">
        <f t="shared" si="153"/>
        <v>0.43994778067885115</v>
      </c>
      <c r="V269" s="104">
        <f t="shared" si="153"/>
        <v>0.45056497175141241</v>
      </c>
      <c r="W269" s="30"/>
      <c r="X269" s="9">
        <f t="shared" si="154"/>
        <v>-1.5649452269170805E-3</v>
      </c>
      <c r="Y269" s="12">
        <f t="shared" si="155"/>
        <v>-0.10996134403806124</v>
      </c>
    </row>
    <row r="270" spans="1:25" s="21" customFormat="1" ht="24.9" customHeight="1" x14ac:dyDescent="0.3">
      <c r="A270" s="8" t="s">
        <v>13</v>
      </c>
      <c r="B270" s="80">
        <v>46</v>
      </c>
      <c r="C270" s="80">
        <v>59</v>
      </c>
      <c r="D270" s="80">
        <v>45</v>
      </c>
      <c r="E270" s="80">
        <v>41</v>
      </c>
      <c r="F270" s="80">
        <v>51</v>
      </c>
      <c r="G270" s="80">
        <v>62</v>
      </c>
      <c r="H270" s="80">
        <v>71</v>
      </c>
      <c r="I270" s="80">
        <v>47</v>
      </c>
      <c r="J270" s="80">
        <v>115</v>
      </c>
      <c r="K270" s="80">
        <v>91</v>
      </c>
      <c r="L270" s="30"/>
      <c r="M270" s="104">
        <f t="shared" si="153"/>
        <v>4.0350877192982457E-2</v>
      </c>
      <c r="N270" s="104">
        <f t="shared" si="153"/>
        <v>5.1845342706502637E-2</v>
      </c>
      <c r="O270" s="104">
        <f t="shared" si="153"/>
        <v>4.1938490214352281E-2</v>
      </c>
      <c r="P270" s="104">
        <f t="shared" si="153"/>
        <v>3.727272727272727E-2</v>
      </c>
      <c r="Q270" s="104">
        <f t="shared" si="153"/>
        <v>4.7663551401869161E-2</v>
      </c>
      <c r="R270" s="104">
        <f t="shared" si="153"/>
        <v>5.2232518955349617E-2</v>
      </c>
      <c r="S270" s="104">
        <f t="shared" si="153"/>
        <v>0.05</v>
      </c>
      <c r="T270" s="104">
        <f t="shared" si="153"/>
        <v>3.5179640718562874E-2</v>
      </c>
      <c r="U270" s="104">
        <f t="shared" si="153"/>
        <v>7.5065274151436032E-2</v>
      </c>
      <c r="V270" s="104">
        <f t="shared" si="153"/>
        <v>6.4265536723163846E-2</v>
      </c>
      <c r="W270" s="30"/>
      <c r="X270" s="9">
        <f t="shared" si="154"/>
        <v>0.97826086956521729</v>
      </c>
      <c r="Y270" s="12">
        <f t="shared" si="155"/>
        <v>2.391465953018139E-2</v>
      </c>
    </row>
    <row r="271" spans="1:25" s="21" customFormat="1" ht="24.9" customHeight="1" x14ac:dyDescent="0.3">
      <c r="A271" s="52" t="s">
        <v>4</v>
      </c>
      <c r="B271" s="81">
        <v>1140</v>
      </c>
      <c r="C271" s="81">
        <v>1138</v>
      </c>
      <c r="D271" s="81">
        <v>1073</v>
      </c>
      <c r="E271" s="81">
        <v>1100</v>
      </c>
      <c r="F271" s="81">
        <v>1070</v>
      </c>
      <c r="G271" s="81">
        <v>1187</v>
      </c>
      <c r="H271" s="81">
        <v>1420</v>
      </c>
      <c r="I271" s="81">
        <v>1336</v>
      </c>
      <c r="J271" s="81">
        <v>1532</v>
      </c>
      <c r="K271" s="81">
        <v>1416</v>
      </c>
      <c r="L271" s="94"/>
      <c r="M271" s="105">
        <v>1</v>
      </c>
      <c r="N271" s="105">
        <v>1</v>
      </c>
      <c r="O271" s="105">
        <v>1</v>
      </c>
      <c r="P271" s="105">
        <v>1</v>
      </c>
      <c r="Q271" s="105">
        <v>1</v>
      </c>
      <c r="R271" s="105">
        <v>1</v>
      </c>
      <c r="S271" s="105">
        <v>1</v>
      </c>
      <c r="T271" s="105">
        <v>1</v>
      </c>
      <c r="U271" s="105">
        <v>1</v>
      </c>
      <c r="V271" s="105">
        <v>1</v>
      </c>
      <c r="W271" s="94"/>
      <c r="X271" s="10">
        <f t="shared" si="154"/>
        <v>0.24210526315789482</v>
      </c>
      <c r="Y271" s="14">
        <f t="shared" si="155"/>
        <v>0</v>
      </c>
    </row>
    <row r="272" spans="1:25" s="21" customFormat="1" ht="24.9" customHeight="1" x14ac:dyDescent="0.3">
      <c r="A272" s="13"/>
      <c r="B272" s="85"/>
      <c r="C272" s="85"/>
      <c r="D272" s="85"/>
      <c r="E272" s="85"/>
      <c r="F272" s="85"/>
      <c r="G272" s="85"/>
      <c r="H272" s="85"/>
      <c r="I272" s="85"/>
      <c r="J272" s="85"/>
      <c r="K272" s="85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24"/>
      <c r="W272" s="30"/>
      <c r="X272" s="53"/>
      <c r="Y272" s="53"/>
    </row>
    <row r="273" spans="1:25" s="21" customFormat="1" ht="50.1" customHeight="1" x14ac:dyDescent="0.3">
      <c r="A273" s="54" t="s">
        <v>123</v>
      </c>
      <c r="B273" s="42">
        <v>2013</v>
      </c>
      <c r="C273" s="42">
        <v>2014</v>
      </c>
      <c r="D273" s="42">
        <v>2015</v>
      </c>
      <c r="E273" s="42">
        <v>2016</v>
      </c>
      <c r="F273" s="42">
        <v>2017</v>
      </c>
      <c r="G273" s="42">
        <v>2018</v>
      </c>
      <c r="H273" s="42">
        <v>2019</v>
      </c>
      <c r="I273" s="42">
        <v>2020</v>
      </c>
      <c r="J273" s="42">
        <v>2021</v>
      </c>
      <c r="K273" s="42">
        <v>2022</v>
      </c>
      <c r="L273" s="95"/>
      <c r="M273" s="42">
        <v>2013</v>
      </c>
      <c r="N273" s="42">
        <v>2014</v>
      </c>
      <c r="O273" s="42">
        <v>2015</v>
      </c>
      <c r="P273" s="42">
        <v>2016</v>
      </c>
      <c r="Q273" s="42">
        <v>2017</v>
      </c>
      <c r="R273" s="42">
        <v>2018</v>
      </c>
      <c r="S273" s="42">
        <v>2019</v>
      </c>
      <c r="T273" s="42">
        <v>2020</v>
      </c>
      <c r="U273" s="42">
        <v>2021</v>
      </c>
      <c r="V273" s="42">
        <v>2022</v>
      </c>
      <c r="W273" s="96"/>
      <c r="X273" s="42" t="s">
        <v>241</v>
      </c>
      <c r="Y273" s="42" t="s">
        <v>242</v>
      </c>
    </row>
    <row r="274" spans="1:25" s="21" customFormat="1" ht="24.9" customHeight="1" x14ac:dyDescent="0.3">
      <c r="A274" s="8" t="s">
        <v>11</v>
      </c>
      <c r="B274" s="80">
        <v>773</v>
      </c>
      <c r="C274" s="80">
        <v>740</v>
      </c>
      <c r="D274" s="80">
        <v>725</v>
      </c>
      <c r="E274" s="80">
        <v>731</v>
      </c>
      <c r="F274" s="80">
        <v>732</v>
      </c>
      <c r="G274" s="80">
        <v>795</v>
      </c>
      <c r="H274" s="80">
        <v>998</v>
      </c>
      <c r="I274" s="80">
        <v>964</v>
      </c>
      <c r="J274" s="80">
        <v>1150</v>
      </c>
      <c r="K274" s="80">
        <v>1048</v>
      </c>
      <c r="L274" s="30"/>
      <c r="M274" s="104">
        <f t="shared" ref="M274:V275" si="156">B274/B$276</f>
        <v>0.67807017543859649</v>
      </c>
      <c r="N274" s="104">
        <f t="shared" si="156"/>
        <v>0.6502636203866432</v>
      </c>
      <c r="O274" s="104">
        <f t="shared" si="156"/>
        <v>0.67567567567567566</v>
      </c>
      <c r="P274" s="104">
        <f t="shared" si="156"/>
        <v>0.66454545454545455</v>
      </c>
      <c r="Q274" s="104">
        <f t="shared" si="156"/>
        <v>0.68411214953271027</v>
      </c>
      <c r="R274" s="104">
        <f t="shared" si="156"/>
        <v>0.66975568660488627</v>
      </c>
      <c r="S274" s="104">
        <f t="shared" si="156"/>
        <v>0.70281690140845066</v>
      </c>
      <c r="T274" s="104">
        <f t="shared" si="156"/>
        <v>0.72155688622754488</v>
      </c>
      <c r="U274" s="104">
        <f t="shared" si="156"/>
        <v>0.75065274151436034</v>
      </c>
      <c r="V274" s="104">
        <f t="shared" si="156"/>
        <v>0.74011299435028244</v>
      </c>
      <c r="W274" s="30"/>
      <c r="X274" s="9">
        <f t="shared" ref="X274:X276" si="157">K274/B274-1</f>
        <v>0.35575679172056929</v>
      </c>
      <c r="Y274" s="12">
        <f t="shared" ref="Y274:Y276" si="158">V274-M274</f>
        <v>6.2042818911685949E-2</v>
      </c>
    </row>
    <row r="275" spans="1:25" s="21" customFormat="1" ht="24.9" customHeight="1" x14ac:dyDescent="0.3">
      <c r="A275" s="8" t="s">
        <v>12</v>
      </c>
      <c r="B275" s="80">
        <v>367</v>
      </c>
      <c r="C275" s="80">
        <v>398</v>
      </c>
      <c r="D275" s="80">
        <v>348</v>
      </c>
      <c r="E275" s="80">
        <v>369</v>
      </c>
      <c r="F275" s="80">
        <v>338</v>
      </c>
      <c r="G275" s="80">
        <v>392</v>
      </c>
      <c r="H275" s="80">
        <v>422</v>
      </c>
      <c r="I275" s="80">
        <v>372</v>
      </c>
      <c r="J275" s="80">
        <v>382</v>
      </c>
      <c r="K275" s="80">
        <v>368</v>
      </c>
      <c r="L275" s="30"/>
      <c r="M275" s="104">
        <f t="shared" si="156"/>
        <v>0.32192982456140351</v>
      </c>
      <c r="N275" s="104">
        <f t="shared" si="156"/>
        <v>0.34973637961335674</v>
      </c>
      <c r="O275" s="104">
        <f t="shared" si="156"/>
        <v>0.32432432432432434</v>
      </c>
      <c r="P275" s="104">
        <f t="shared" si="156"/>
        <v>0.33545454545454545</v>
      </c>
      <c r="Q275" s="104">
        <f t="shared" si="156"/>
        <v>0.31588785046728973</v>
      </c>
      <c r="R275" s="104">
        <f t="shared" si="156"/>
        <v>0.33024431339511373</v>
      </c>
      <c r="S275" s="104">
        <f t="shared" si="156"/>
        <v>0.29718309859154929</v>
      </c>
      <c r="T275" s="104">
        <f t="shared" si="156"/>
        <v>0.27844311377245506</v>
      </c>
      <c r="U275" s="104">
        <f t="shared" si="156"/>
        <v>0.24934725848563968</v>
      </c>
      <c r="V275" s="104">
        <f t="shared" si="156"/>
        <v>0.25988700564971751</v>
      </c>
      <c r="W275" s="30"/>
      <c r="X275" s="9">
        <f t="shared" si="157"/>
        <v>2.7247956403269047E-3</v>
      </c>
      <c r="Y275" s="12">
        <f t="shared" si="158"/>
        <v>-6.2042818911686004E-2</v>
      </c>
    </row>
    <row r="276" spans="1:25" s="21" customFormat="1" ht="24.9" customHeight="1" x14ac:dyDescent="0.3">
      <c r="A276" s="52" t="s">
        <v>4</v>
      </c>
      <c r="B276" s="81">
        <v>1140</v>
      </c>
      <c r="C276" s="81">
        <v>1138</v>
      </c>
      <c r="D276" s="81">
        <v>1073</v>
      </c>
      <c r="E276" s="81">
        <v>1100</v>
      </c>
      <c r="F276" s="81">
        <v>1070</v>
      </c>
      <c r="G276" s="81">
        <v>1187</v>
      </c>
      <c r="H276" s="81">
        <v>1420</v>
      </c>
      <c r="I276" s="81">
        <v>1336</v>
      </c>
      <c r="J276" s="81">
        <v>1532</v>
      </c>
      <c r="K276" s="81">
        <v>1416</v>
      </c>
      <c r="L276" s="94"/>
      <c r="M276" s="105">
        <v>1</v>
      </c>
      <c r="N276" s="105">
        <v>1</v>
      </c>
      <c r="O276" s="105">
        <v>1</v>
      </c>
      <c r="P276" s="105">
        <v>1</v>
      </c>
      <c r="Q276" s="105">
        <v>1</v>
      </c>
      <c r="R276" s="105">
        <v>1</v>
      </c>
      <c r="S276" s="105">
        <v>1</v>
      </c>
      <c r="T276" s="105">
        <v>1</v>
      </c>
      <c r="U276" s="105">
        <v>1</v>
      </c>
      <c r="V276" s="105">
        <v>1</v>
      </c>
      <c r="W276" s="94"/>
      <c r="X276" s="10">
        <f t="shared" si="157"/>
        <v>0.24210526315789482</v>
      </c>
      <c r="Y276" s="14">
        <f t="shared" si="158"/>
        <v>0</v>
      </c>
    </row>
    <row r="277" spans="1:25" s="21" customFormat="1" ht="24.9" customHeight="1" x14ac:dyDescent="0.3"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24"/>
      <c r="W277" s="30"/>
      <c r="X277" s="53"/>
      <c r="Y277" s="53"/>
    </row>
    <row r="278" spans="1:25" s="21" customFormat="1" ht="50.1" customHeight="1" x14ac:dyDescent="0.3">
      <c r="A278" s="36" t="s">
        <v>124</v>
      </c>
      <c r="B278" s="42">
        <v>2013</v>
      </c>
      <c r="C278" s="42">
        <v>2014</v>
      </c>
      <c r="D278" s="42">
        <v>2015</v>
      </c>
      <c r="E278" s="42">
        <v>2016</v>
      </c>
      <c r="F278" s="42">
        <v>2017</v>
      </c>
      <c r="G278" s="42">
        <v>2018</v>
      </c>
      <c r="H278" s="42">
        <v>2019</v>
      </c>
      <c r="I278" s="42">
        <v>2020</v>
      </c>
      <c r="J278" s="42">
        <v>2021</v>
      </c>
      <c r="K278" s="42">
        <v>2022</v>
      </c>
      <c r="L278" s="95"/>
      <c r="M278" s="42">
        <v>2013</v>
      </c>
      <c r="N278" s="42">
        <v>2014</v>
      </c>
      <c r="O278" s="42">
        <v>2015</v>
      </c>
      <c r="P278" s="42">
        <v>2016</v>
      </c>
      <c r="Q278" s="42">
        <v>2017</v>
      </c>
      <c r="R278" s="42">
        <v>2018</v>
      </c>
      <c r="S278" s="42">
        <v>2019</v>
      </c>
      <c r="T278" s="42">
        <v>2020</v>
      </c>
      <c r="U278" s="42">
        <v>2021</v>
      </c>
      <c r="V278" s="42">
        <v>2022</v>
      </c>
      <c r="W278" s="96"/>
      <c r="X278" s="42" t="s">
        <v>241</v>
      </c>
      <c r="Y278" s="42" t="s">
        <v>242</v>
      </c>
    </row>
    <row r="279" spans="1:25" s="21" customFormat="1" ht="24.9" customHeight="1" x14ac:dyDescent="0.3">
      <c r="A279" s="8" t="s">
        <v>76</v>
      </c>
      <c r="B279" s="80">
        <v>1</v>
      </c>
      <c r="C279" s="80">
        <v>2</v>
      </c>
      <c r="D279" s="80">
        <v>0</v>
      </c>
      <c r="E279" s="80">
        <v>2</v>
      </c>
      <c r="F279" s="80">
        <v>2</v>
      </c>
      <c r="G279" s="80">
        <v>1</v>
      </c>
      <c r="H279" s="80">
        <v>0</v>
      </c>
      <c r="I279" s="80">
        <v>0</v>
      </c>
      <c r="J279" s="80">
        <v>0</v>
      </c>
      <c r="K279" s="80">
        <v>2</v>
      </c>
      <c r="L279" s="30"/>
      <c r="M279" s="104">
        <f t="shared" ref="M279:M290" si="159">B279/B$291</f>
        <v>8.7719298245614037E-4</v>
      </c>
      <c r="N279" s="104">
        <f t="shared" ref="N279:N290" si="160">C279/C$291</f>
        <v>1.7574692442882249E-3</v>
      </c>
      <c r="O279" s="104">
        <f t="shared" ref="O279:O290" si="161">D279/D$291</f>
        <v>0</v>
      </c>
      <c r="P279" s="104">
        <f t="shared" ref="P279:P290" si="162">E279/E$291</f>
        <v>1.8181818181818182E-3</v>
      </c>
      <c r="Q279" s="104">
        <f t="shared" ref="Q279:Q290" si="163">F279/F$291</f>
        <v>1.869158878504673E-3</v>
      </c>
      <c r="R279" s="104">
        <f t="shared" ref="R279:R290" si="164">G279/G$291</f>
        <v>8.4245998315080029E-4</v>
      </c>
      <c r="S279" s="104">
        <f t="shared" ref="S279:S290" si="165">H279/H$291</f>
        <v>0</v>
      </c>
      <c r="T279" s="104">
        <f t="shared" ref="T279:T290" si="166">I279/I$291</f>
        <v>0</v>
      </c>
      <c r="U279" s="104">
        <f t="shared" ref="U279:V290" si="167">J279/J$291</f>
        <v>0</v>
      </c>
      <c r="V279" s="104">
        <f t="shared" si="167"/>
        <v>1.4124293785310734E-3</v>
      </c>
      <c r="W279" s="30"/>
      <c r="X279" s="9">
        <f t="shared" ref="X279:X291" si="168">K279/B279-1</f>
        <v>1</v>
      </c>
      <c r="Y279" s="12">
        <f t="shared" ref="Y279:Y291" si="169">V279-M279</f>
        <v>5.3523639607493307E-4</v>
      </c>
    </row>
    <row r="280" spans="1:25" s="21" customFormat="1" ht="24.9" customHeight="1" x14ac:dyDescent="0.3">
      <c r="A280" s="8" t="s">
        <v>190</v>
      </c>
      <c r="B280" s="80">
        <v>147</v>
      </c>
      <c r="C280" s="80">
        <v>170</v>
      </c>
      <c r="D280" s="80">
        <v>141</v>
      </c>
      <c r="E280" s="80">
        <v>153</v>
      </c>
      <c r="F280" s="80">
        <v>129</v>
      </c>
      <c r="G280" s="80">
        <v>170</v>
      </c>
      <c r="H280" s="80">
        <v>201</v>
      </c>
      <c r="I280" s="80">
        <v>174</v>
      </c>
      <c r="J280" s="80">
        <v>186</v>
      </c>
      <c r="K280" s="80">
        <v>194</v>
      </c>
      <c r="L280" s="30"/>
      <c r="M280" s="104">
        <f t="shared" si="159"/>
        <v>0.12894736842105264</v>
      </c>
      <c r="N280" s="104">
        <f t="shared" si="160"/>
        <v>0.14938488576449913</v>
      </c>
      <c r="O280" s="104">
        <f t="shared" si="161"/>
        <v>0.13140726933830382</v>
      </c>
      <c r="P280" s="104">
        <f t="shared" si="162"/>
        <v>0.1390909090909091</v>
      </c>
      <c r="Q280" s="104">
        <f t="shared" si="163"/>
        <v>0.1205607476635514</v>
      </c>
      <c r="R280" s="104">
        <f t="shared" si="164"/>
        <v>0.14321819713563605</v>
      </c>
      <c r="S280" s="104">
        <f t="shared" si="165"/>
        <v>0.14154929577464789</v>
      </c>
      <c r="T280" s="104">
        <f t="shared" si="166"/>
        <v>0.13023952095808383</v>
      </c>
      <c r="U280" s="104">
        <f t="shared" si="167"/>
        <v>0.12140992167101827</v>
      </c>
      <c r="V280" s="104">
        <f t="shared" si="167"/>
        <v>0.13700564971751411</v>
      </c>
      <c r="W280" s="30"/>
      <c r="X280" s="9">
        <f t="shared" si="168"/>
        <v>0.3197278911564625</v>
      </c>
      <c r="Y280" s="12">
        <f t="shared" si="169"/>
        <v>8.058281296461467E-3</v>
      </c>
    </row>
    <row r="281" spans="1:25" s="21" customFormat="1" ht="24.9" customHeight="1" x14ac:dyDescent="0.3">
      <c r="A281" s="8" t="s">
        <v>191</v>
      </c>
      <c r="B281" s="80">
        <v>212</v>
      </c>
      <c r="C281" s="80">
        <v>239</v>
      </c>
      <c r="D281" s="80">
        <v>214</v>
      </c>
      <c r="E281" s="80">
        <v>218</v>
      </c>
      <c r="F281" s="80">
        <v>193</v>
      </c>
      <c r="G281" s="80">
        <v>241</v>
      </c>
      <c r="H281" s="80">
        <v>283</v>
      </c>
      <c r="I281" s="80">
        <v>235</v>
      </c>
      <c r="J281" s="80">
        <v>0</v>
      </c>
      <c r="K281" s="80">
        <v>278</v>
      </c>
      <c r="L281" s="30"/>
      <c r="M281" s="104">
        <f t="shared" si="159"/>
        <v>0.18596491228070175</v>
      </c>
      <c r="N281" s="104">
        <f t="shared" si="160"/>
        <v>0.21001757469244289</v>
      </c>
      <c r="O281" s="104">
        <f t="shared" si="161"/>
        <v>0.19944082013047532</v>
      </c>
      <c r="P281" s="104">
        <f t="shared" si="162"/>
        <v>0.19818181818181818</v>
      </c>
      <c r="Q281" s="104">
        <f t="shared" si="163"/>
        <v>0.18037383177570093</v>
      </c>
      <c r="R281" s="104">
        <f t="shared" si="164"/>
        <v>0.20303285593934289</v>
      </c>
      <c r="S281" s="104">
        <f t="shared" si="165"/>
        <v>0.19929577464788734</v>
      </c>
      <c r="T281" s="104">
        <f t="shared" si="166"/>
        <v>0.17589820359281438</v>
      </c>
      <c r="U281" s="104">
        <f t="shared" si="167"/>
        <v>0</v>
      </c>
      <c r="V281" s="104">
        <f t="shared" si="167"/>
        <v>0.1963276836158192</v>
      </c>
      <c r="W281" s="30"/>
      <c r="X281" s="9">
        <f t="shared" si="168"/>
        <v>0.31132075471698117</v>
      </c>
      <c r="Y281" s="12">
        <f t="shared" si="169"/>
        <v>1.0362771335117454E-2</v>
      </c>
    </row>
    <row r="282" spans="1:25" s="21" customFormat="1" ht="24.9" customHeight="1" x14ac:dyDescent="0.3">
      <c r="A282" s="8" t="s">
        <v>125</v>
      </c>
      <c r="B282" s="80">
        <v>659</v>
      </c>
      <c r="C282" s="80">
        <v>608</v>
      </c>
      <c r="D282" s="80">
        <v>597</v>
      </c>
      <c r="E282" s="80">
        <v>619</v>
      </c>
      <c r="F282" s="80">
        <v>564</v>
      </c>
      <c r="G282" s="80">
        <v>656</v>
      </c>
      <c r="H282" s="80">
        <v>794</v>
      </c>
      <c r="I282" s="80">
        <v>727</v>
      </c>
      <c r="J282" s="80">
        <v>794</v>
      </c>
      <c r="K282" s="80">
        <v>798</v>
      </c>
      <c r="L282" s="30"/>
      <c r="M282" s="104">
        <f t="shared" si="159"/>
        <v>0.57807017543859651</v>
      </c>
      <c r="N282" s="104">
        <f t="shared" si="160"/>
        <v>0.53427065026362042</v>
      </c>
      <c r="O282" s="104">
        <f t="shared" si="161"/>
        <v>0.55638397017707364</v>
      </c>
      <c r="P282" s="104">
        <f t="shared" si="162"/>
        <v>0.56272727272727274</v>
      </c>
      <c r="Q282" s="104">
        <f t="shared" si="163"/>
        <v>0.52710280373831775</v>
      </c>
      <c r="R282" s="104">
        <f t="shared" si="164"/>
        <v>0.55265374894692498</v>
      </c>
      <c r="S282" s="104">
        <f t="shared" si="165"/>
        <v>0.55915492957746482</v>
      </c>
      <c r="T282" s="104">
        <f t="shared" si="166"/>
        <v>0.54416167664670656</v>
      </c>
      <c r="U282" s="104">
        <f t="shared" si="167"/>
        <v>0.51827676240208875</v>
      </c>
      <c r="V282" s="104">
        <f t="shared" si="167"/>
        <v>0.56355932203389836</v>
      </c>
      <c r="W282" s="30"/>
      <c r="X282" s="9">
        <f t="shared" si="168"/>
        <v>0.2109256449165402</v>
      </c>
      <c r="Y282" s="12">
        <f t="shared" si="169"/>
        <v>-1.4510853404698154E-2</v>
      </c>
    </row>
    <row r="283" spans="1:25" s="21" customFormat="1" ht="24.9" customHeight="1" x14ac:dyDescent="0.3">
      <c r="A283" s="8" t="s">
        <v>126</v>
      </c>
      <c r="B283" s="80">
        <v>20</v>
      </c>
      <c r="C283" s="80">
        <v>15</v>
      </c>
      <c r="D283" s="80">
        <v>14</v>
      </c>
      <c r="E283" s="80">
        <v>22</v>
      </c>
      <c r="F283" s="80">
        <v>19</v>
      </c>
      <c r="G283" s="80">
        <v>19</v>
      </c>
      <c r="H283" s="80">
        <v>15</v>
      </c>
      <c r="I283" s="80">
        <v>15</v>
      </c>
      <c r="J283" s="80">
        <v>20</v>
      </c>
      <c r="K283" s="80">
        <v>15</v>
      </c>
      <c r="L283" s="30"/>
      <c r="M283" s="104">
        <f t="shared" si="159"/>
        <v>1.7543859649122806E-2</v>
      </c>
      <c r="N283" s="104">
        <f t="shared" si="160"/>
        <v>1.3181019332161687E-2</v>
      </c>
      <c r="O283" s="104">
        <f t="shared" si="161"/>
        <v>1.3047530288909599E-2</v>
      </c>
      <c r="P283" s="104">
        <f t="shared" si="162"/>
        <v>0.02</v>
      </c>
      <c r="Q283" s="104">
        <f t="shared" si="163"/>
        <v>1.7757009345794394E-2</v>
      </c>
      <c r="R283" s="104">
        <f t="shared" si="164"/>
        <v>1.6006739679865205E-2</v>
      </c>
      <c r="S283" s="104">
        <f t="shared" si="165"/>
        <v>1.0563380281690141E-2</v>
      </c>
      <c r="T283" s="104">
        <f t="shared" si="166"/>
        <v>1.1227544910179641E-2</v>
      </c>
      <c r="U283" s="104">
        <f t="shared" si="167"/>
        <v>1.3054830287206266E-2</v>
      </c>
      <c r="V283" s="104">
        <f t="shared" si="167"/>
        <v>1.059322033898305E-2</v>
      </c>
      <c r="W283" s="30"/>
      <c r="X283" s="9">
        <f t="shared" si="168"/>
        <v>-0.25</v>
      </c>
      <c r="Y283" s="12">
        <f t="shared" si="169"/>
        <v>-6.9506393101397557E-3</v>
      </c>
    </row>
    <row r="284" spans="1:25" s="21" customFormat="1" ht="24.9" customHeight="1" x14ac:dyDescent="0.3">
      <c r="A284" s="8" t="s">
        <v>194</v>
      </c>
      <c r="B284" s="80">
        <v>14</v>
      </c>
      <c r="C284" s="80">
        <v>18</v>
      </c>
      <c r="D284" s="80">
        <v>17</v>
      </c>
      <c r="E284" s="80">
        <v>16</v>
      </c>
      <c r="F284" s="80">
        <v>14</v>
      </c>
      <c r="G284" s="80">
        <v>18</v>
      </c>
      <c r="H284" s="80">
        <v>20</v>
      </c>
      <c r="I284" s="80">
        <v>25</v>
      </c>
      <c r="J284" s="80">
        <v>12</v>
      </c>
      <c r="K284" s="80">
        <v>12</v>
      </c>
      <c r="L284" s="30"/>
      <c r="M284" s="104">
        <f t="shared" si="159"/>
        <v>1.2280701754385965E-2</v>
      </c>
      <c r="N284" s="104">
        <f t="shared" si="160"/>
        <v>1.5817223198594025E-2</v>
      </c>
      <c r="O284" s="104">
        <f t="shared" si="161"/>
        <v>1.5843429636533086E-2</v>
      </c>
      <c r="P284" s="104">
        <f t="shared" si="162"/>
        <v>1.4545454545454545E-2</v>
      </c>
      <c r="Q284" s="104">
        <f t="shared" si="163"/>
        <v>1.3084112149532711E-2</v>
      </c>
      <c r="R284" s="104">
        <f t="shared" si="164"/>
        <v>1.5164279696714406E-2</v>
      </c>
      <c r="S284" s="104">
        <f t="shared" si="165"/>
        <v>1.4084507042253521E-2</v>
      </c>
      <c r="T284" s="104">
        <f t="shared" si="166"/>
        <v>1.87125748502994E-2</v>
      </c>
      <c r="U284" s="104">
        <f t="shared" si="167"/>
        <v>7.832898172323759E-3</v>
      </c>
      <c r="V284" s="104">
        <f t="shared" si="167"/>
        <v>8.4745762711864406E-3</v>
      </c>
      <c r="W284" s="30"/>
      <c r="X284" s="9">
        <f t="shared" si="168"/>
        <v>-0.1428571428571429</v>
      </c>
      <c r="Y284" s="12">
        <f t="shared" si="169"/>
        <v>-3.8061254831995243E-3</v>
      </c>
    </row>
    <row r="285" spans="1:25" s="21" customFormat="1" ht="24.9" customHeight="1" x14ac:dyDescent="0.3">
      <c r="A285" s="8" t="s">
        <v>195</v>
      </c>
      <c r="B285" s="80">
        <v>12</v>
      </c>
      <c r="C285" s="80">
        <v>10</v>
      </c>
      <c r="D285" s="80">
        <v>6</v>
      </c>
      <c r="E285" s="80">
        <v>8</v>
      </c>
      <c r="F285" s="80">
        <v>2</v>
      </c>
      <c r="G285" s="80">
        <v>2</v>
      </c>
      <c r="H285" s="80">
        <v>4</v>
      </c>
      <c r="I285" s="80">
        <v>5</v>
      </c>
      <c r="J285" s="80">
        <v>24</v>
      </c>
      <c r="K285" s="80">
        <v>6</v>
      </c>
      <c r="L285" s="30"/>
      <c r="M285" s="104">
        <f t="shared" si="159"/>
        <v>1.0526315789473684E-2</v>
      </c>
      <c r="N285" s="104">
        <f t="shared" si="160"/>
        <v>8.7873462214411256E-3</v>
      </c>
      <c r="O285" s="104">
        <f t="shared" si="161"/>
        <v>5.5917986952469714E-3</v>
      </c>
      <c r="P285" s="104">
        <f t="shared" si="162"/>
        <v>7.2727272727272727E-3</v>
      </c>
      <c r="Q285" s="104">
        <f t="shared" si="163"/>
        <v>1.869158878504673E-3</v>
      </c>
      <c r="R285" s="104">
        <f t="shared" si="164"/>
        <v>1.6849199663016006E-3</v>
      </c>
      <c r="S285" s="104">
        <f t="shared" si="165"/>
        <v>2.8169014084507044E-3</v>
      </c>
      <c r="T285" s="104">
        <f t="shared" si="166"/>
        <v>3.7425149700598802E-3</v>
      </c>
      <c r="U285" s="104">
        <f t="shared" si="167"/>
        <v>1.5665796344647518E-2</v>
      </c>
      <c r="V285" s="104">
        <f t="shared" si="167"/>
        <v>4.2372881355932203E-3</v>
      </c>
      <c r="W285" s="30"/>
      <c r="X285" s="9">
        <f t="shared" si="168"/>
        <v>-0.5</v>
      </c>
      <c r="Y285" s="12">
        <f t="shared" si="169"/>
        <v>-6.2890276538804636E-3</v>
      </c>
    </row>
    <row r="286" spans="1:25" s="21" customFormat="1" ht="24.9" customHeight="1" x14ac:dyDescent="0.3">
      <c r="A286" s="8" t="s">
        <v>203</v>
      </c>
      <c r="B286" s="80">
        <v>27</v>
      </c>
      <c r="C286" s="80">
        <v>22</v>
      </c>
      <c r="D286" s="80">
        <v>21</v>
      </c>
      <c r="E286" s="80">
        <v>23</v>
      </c>
      <c r="F286" s="80">
        <v>25</v>
      </c>
      <c r="G286" s="80">
        <v>29</v>
      </c>
      <c r="H286" s="80">
        <v>31</v>
      </c>
      <c r="I286" s="80">
        <v>42</v>
      </c>
      <c r="J286" s="80">
        <v>35</v>
      </c>
      <c r="K286" s="80">
        <v>29</v>
      </c>
      <c r="L286" s="30"/>
      <c r="M286" s="104">
        <f t="shared" si="159"/>
        <v>2.368421052631579E-2</v>
      </c>
      <c r="N286" s="104">
        <f t="shared" si="160"/>
        <v>1.9332161687170474E-2</v>
      </c>
      <c r="O286" s="104">
        <f t="shared" si="161"/>
        <v>1.9571295433364399E-2</v>
      </c>
      <c r="P286" s="104">
        <f t="shared" si="162"/>
        <v>2.0909090909090908E-2</v>
      </c>
      <c r="Q286" s="104">
        <f t="shared" si="163"/>
        <v>2.336448598130841E-2</v>
      </c>
      <c r="R286" s="104">
        <f t="shared" si="164"/>
        <v>2.4431339511373211E-2</v>
      </c>
      <c r="S286" s="104">
        <f t="shared" si="165"/>
        <v>2.1830985915492956E-2</v>
      </c>
      <c r="T286" s="104">
        <f t="shared" si="166"/>
        <v>3.1437125748502992E-2</v>
      </c>
      <c r="U286" s="104">
        <f t="shared" si="167"/>
        <v>2.2845953002610966E-2</v>
      </c>
      <c r="V286" s="104">
        <f t="shared" si="167"/>
        <v>2.0480225988700564E-2</v>
      </c>
      <c r="W286" s="30"/>
      <c r="X286" s="9">
        <f t="shared" si="168"/>
        <v>7.4074074074074181E-2</v>
      </c>
      <c r="Y286" s="12">
        <f t="shared" si="169"/>
        <v>-3.2039845376152266E-3</v>
      </c>
    </row>
    <row r="287" spans="1:25" s="21" customFormat="1" ht="24.9" customHeight="1" x14ac:dyDescent="0.3">
      <c r="A287" s="8" t="s">
        <v>197</v>
      </c>
      <c r="B287" s="80">
        <v>16</v>
      </c>
      <c r="C287" s="80">
        <v>27</v>
      </c>
      <c r="D287" s="80">
        <v>12</v>
      </c>
      <c r="E287" s="80">
        <v>26</v>
      </c>
      <c r="F287" s="80">
        <v>21</v>
      </c>
      <c r="G287" s="80">
        <v>16</v>
      </c>
      <c r="H287" s="80">
        <v>17</v>
      </c>
      <c r="I287" s="80">
        <v>14</v>
      </c>
      <c r="J287" s="80">
        <v>0</v>
      </c>
      <c r="K287" s="80">
        <v>13</v>
      </c>
      <c r="L287" s="30"/>
      <c r="M287" s="104">
        <f t="shared" si="159"/>
        <v>1.4035087719298246E-2</v>
      </c>
      <c r="N287" s="104">
        <f t="shared" si="160"/>
        <v>2.3725834797891036E-2</v>
      </c>
      <c r="O287" s="104">
        <f t="shared" si="161"/>
        <v>1.1183597390493943E-2</v>
      </c>
      <c r="P287" s="104">
        <f t="shared" si="162"/>
        <v>2.3636363636363636E-2</v>
      </c>
      <c r="Q287" s="104">
        <f t="shared" si="163"/>
        <v>1.9626168224299065E-2</v>
      </c>
      <c r="R287" s="104">
        <f t="shared" si="164"/>
        <v>1.3479359730412805E-2</v>
      </c>
      <c r="S287" s="104">
        <f t="shared" si="165"/>
        <v>1.1971830985915493E-2</v>
      </c>
      <c r="T287" s="104">
        <f t="shared" si="166"/>
        <v>1.0479041916167664E-2</v>
      </c>
      <c r="U287" s="104">
        <f t="shared" si="167"/>
        <v>0</v>
      </c>
      <c r="V287" s="104">
        <f t="shared" si="167"/>
        <v>9.1807909604519778E-3</v>
      </c>
      <c r="W287" s="30"/>
      <c r="X287" s="9">
        <f t="shared" si="168"/>
        <v>-0.1875</v>
      </c>
      <c r="Y287" s="12">
        <f t="shared" si="169"/>
        <v>-4.8542967588462681E-3</v>
      </c>
    </row>
    <row r="288" spans="1:25" s="21" customFormat="1" ht="24.9" customHeight="1" x14ac:dyDescent="0.3">
      <c r="A288" s="8" t="s">
        <v>192</v>
      </c>
      <c r="B288" s="80">
        <v>130</v>
      </c>
      <c r="C288" s="80">
        <v>125</v>
      </c>
      <c r="D288" s="80">
        <v>115</v>
      </c>
      <c r="E288" s="80">
        <v>98</v>
      </c>
      <c r="F288" s="80">
        <v>108</v>
      </c>
      <c r="G288" s="80">
        <v>123</v>
      </c>
      <c r="H288" s="80">
        <v>104</v>
      </c>
      <c r="I288" s="80">
        <v>85</v>
      </c>
      <c r="J288" s="80">
        <v>78</v>
      </c>
      <c r="K288" s="80">
        <v>49</v>
      </c>
      <c r="L288" s="30"/>
      <c r="M288" s="104">
        <f t="shared" si="159"/>
        <v>0.11403508771929824</v>
      </c>
      <c r="N288" s="104">
        <f t="shared" si="160"/>
        <v>0.10984182776801406</v>
      </c>
      <c r="O288" s="104">
        <f t="shared" si="161"/>
        <v>0.10717614165890028</v>
      </c>
      <c r="P288" s="104">
        <f t="shared" si="162"/>
        <v>8.9090909090909096E-2</v>
      </c>
      <c r="Q288" s="104">
        <f t="shared" si="163"/>
        <v>0.10093457943925234</v>
      </c>
      <c r="R288" s="104">
        <f t="shared" si="164"/>
        <v>0.10362257792754845</v>
      </c>
      <c r="S288" s="104">
        <f t="shared" si="165"/>
        <v>7.3239436619718309E-2</v>
      </c>
      <c r="T288" s="104">
        <f t="shared" si="166"/>
        <v>6.3622754491017966E-2</v>
      </c>
      <c r="U288" s="104">
        <f t="shared" si="167"/>
        <v>5.0913838120104436E-2</v>
      </c>
      <c r="V288" s="104">
        <f t="shared" si="167"/>
        <v>3.46045197740113E-2</v>
      </c>
      <c r="W288" s="30"/>
      <c r="X288" s="9">
        <f t="shared" si="168"/>
        <v>-0.62307692307692308</v>
      </c>
      <c r="Y288" s="12">
        <f t="shared" si="169"/>
        <v>-7.943056794528694E-2</v>
      </c>
    </row>
    <row r="289" spans="1:25" s="21" customFormat="1" ht="24.9" customHeight="1" x14ac:dyDescent="0.3">
      <c r="A289" s="8" t="s">
        <v>193</v>
      </c>
      <c r="B289" s="80">
        <v>0</v>
      </c>
      <c r="C289" s="80">
        <v>0</v>
      </c>
      <c r="D289" s="80">
        <v>0</v>
      </c>
      <c r="E289" s="80">
        <v>0</v>
      </c>
      <c r="F289" s="80">
        <v>0</v>
      </c>
      <c r="G289" s="80">
        <v>2</v>
      </c>
      <c r="H289" s="80">
        <v>1</v>
      </c>
      <c r="I289" s="80">
        <v>4</v>
      </c>
      <c r="J289" s="80">
        <v>0</v>
      </c>
      <c r="K289" s="80">
        <v>1</v>
      </c>
      <c r="L289" s="30"/>
      <c r="M289" s="104">
        <f t="shared" si="159"/>
        <v>0</v>
      </c>
      <c r="N289" s="104">
        <f t="shared" si="160"/>
        <v>0</v>
      </c>
      <c r="O289" s="104">
        <f t="shared" si="161"/>
        <v>0</v>
      </c>
      <c r="P289" s="104">
        <f t="shared" si="162"/>
        <v>0</v>
      </c>
      <c r="Q289" s="104">
        <f t="shared" si="163"/>
        <v>0</v>
      </c>
      <c r="R289" s="104">
        <f t="shared" si="164"/>
        <v>1.6849199663016006E-3</v>
      </c>
      <c r="S289" s="104">
        <f t="shared" si="165"/>
        <v>7.0422535211267609E-4</v>
      </c>
      <c r="T289" s="104">
        <f t="shared" si="166"/>
        <v>2.9940119760479044E-3</v>
      </c>
      <c r="U289" s="104">
        <f t="shared" si="167"/>
        <v>0</v>
      </c>
      <c r="V289" s="104">
        <f t="shared" si="167"/>
        <v>7.0621468926553672E-4</v>
      </c>
      <c r="W289" s="30"/>
      <c r="X289" s="9">
        <v>0</v>
      </c>
      <c r="Y289" s="12">
        <f t="shared" si="169"/>
        <v>7.0621468926553672E-4</v>
      </c>
    </row>
    <row r="290" spans="1:25" s="21" customFormat="1" ht="24.9" customHeight="1" x14ac:dyDescent="0.3">
      <c r="A290" s="8" t="s">
        <v>127</v>
      </c>
      <c r="B290" s="80">
        <v>103</v>
      </c>
      <c r="C290" s="80">
        <v>130</v>
      </c>
      <c r="D290" s="80">
        <v>123</v>
      </c>
      <c r="E290" s="80">
        <v>109</v>
      </c>
      <c r="F290" s="80">
        <v>154</v>
      </c>
      <c r="G290" s="80">
        <v>136</v>
      </c>
      <c r="H290" s="80">
        <v>197</v>
      </c>
      <c r="I290" s="80">
        <v>215</v>
      </c>
      <c r="J290" s="80">
        <v>243</v>
      </c>
      <c r="K290" s="80">
        <v>248</v>
      </c>
      <c r="L290" s="30"/>
      <c r="M290" s="104">
        <f t="shared" si="159"/>
        <v>9.0350877192982459E-2</v>
      </c>
      <c r="N290" s="104">
        <f t="shared" si="160"/>
        <v>0.11423550087873462</v>
      </c>
      <c r="O290" s="104">
        <f t="shared" si="161"/>
        <v>0.11463187325256291</v>
      </c>
      <c r="P290" s="104">
        <f t="shared" si="162"/>
        <v>9.9090909090909091E-2</v>
      </c>
      <c r="Q290" s="104">
        <f t="shared" si="163"/>
        <v>0.14392523364485982</v>
      </c>
      <c r="R290" s="104">
        <f t="shared" si="164"/>
        <v>0.11457455770850884</v>
      </c>
      <c r="S290" s="104">
        <f t="shared" si="165"/>
        <v>0.13873239436619719</v>
      </c>
      <c r="T290" s="104">
        <f t="shared" si="166"/>
        <v>0.16092814371257486</v>
      </c>
      <c r="U290" s="104">
        <f t="shared" si="167"/>
        <v>0.15861618798955612</v>
      </c>
      <c r="V290" s="104">
        <f t="shared" si="167"/>
        <v>0.1751412429378531</v>
      </c>
      <c r="W290" s="30"/>
      <c r="X290" s="9">
        <f t="shared" si="168"/>
        <v>1.407766990291262</v>
      </c>
      <c r="Y290" s="12">
        <f t="shared" si="169"/>
        <v>8.4790365744870644E-2</v>
      </c>
    </row>
    <row r="291" spans="1:25" s="21" customFormat="1" ht="24.9" customHeight="1" x14ac:dyDescent="0.3">
      <c r="A291" s="52" t="s">
        <v>4</v>
      </c>
      <c r="B291" s="81">
        <v>1140</v>
      </c>
      <c r="C291" s="81">
        <v>1138</v>
      </c>
      <c r="D291" s="81">
        <v>1073</v>
      </c>
      <c r="E291" s="81">
        <v>1100</v>
      </c>
      <c r="F291" s="81">
        <v>1070</v>
      </c>
      <c r="G291" s="81">
        <v>1187</v>
      </c>
      <c r="H291" s="81">
        <v>1420</v>
      </c>
      <c r="I291" s="81">
        <v>1336</v>
      </c>
      <c r="J291" s="81">
        <v>1532</v>
      </c>
      <c r="K291" s="81">
        <v>1416</v>
      </c>
      <c r="L291" s="94"/>
      <c r="M291" s="105">
        <v>1</v>
      </c>
      <c r="N291" s="105">
        <v>1</v>
      </c>
      <c r="O291" s="105">
        <v>1</v>
      </c>
      <c r="P291" s="105">
        <v>1</v>
      </c>
      <c r="Q291" s="105">
        <v>1</v>
      </c>
      <c r="R291" s="105">
        <v>1</v>
      </c>
      <c r="S291" s="105">
        <v>1</v>
      </c>
      <c r="T291" s="105">
        <v>1</v>
      </c>
      <c r="U291" s="105">
        <v>1</v>
      </c>
      <c r="V291" s="105">
        <v>1</v>
      </c>
      <c r="W291" s="94"/>
      <c r="X291" s="10">
        <f t="shared" si="168"/>
        <v>0.24210526315789482</v>
      </c>
      <c r="Y291" s="14">
        <f t="shared" si="169"/>
        <v>0</v>
      </c>
    </row>
    <row r="292" spans="1:25" s="21" customFormat="1" ht="24.9" customHeight="1" x14ac:dyDescent="0.3">
      <c r="A292" s="13" t="s">
        <v>228</v>
      </c>
      <c r="B292" s="85"/>
      <c r="C292" s="85"/>
      <c r="D292" s="85"/>
      <c r="E292" s="85"/>
      <c r="F292" s="85"/>
      <c r="G292" s="85"/>
      <c r="H292" s="85"/>
      <c r="I292" s="85"/>
      <c r="J292" s="85"/>
      <c r="K292" s="85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24"/>
      <c r="W292" s="30"/>
      <c r="X292" s="53"/>
      <c r="Y292" s="53"/>
    </row>
    <row r="293" spans="1:25" s="21" customFormat="1" ht="24.9" customHeight="1" x14ac:dyDescent="0.3"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24"/>
      <c r="W293" s="30"/>
      <c r="X293" s="53"/>
      <c r="Y293" s="53"/>
    </row>
    <row r="294" spans="1:25" s="21" customFormat="1" ht="50.1" customHeight="1" x14ac:dyDescent="0.3">
      <c r="A294" s="36" t="s">
        <v>128</v>
      </c>
      <c r="B294" s="42">
        <v>2013</v>
      </c>
      <c r="C294" s="42">
        <v>2014</v>
      </c>
      <c r="D294" s="42">
        <v>2015</v>
      </c>
      <c r="E294" s="42">
        <v>2016</v>
      </c>
      <c r="F294" s="42">
        <v>2017</v>
      </c>
      <c r="G294" s="42">
        <v>2018</v>
      </c>
      <c r="H294" s="42">
        <v>2019</v>
      </c>
      <c r="I294" s="42">
        <v>2020</v>
      </c>
      <c r="J294" s="42">
        <v>2021</v>
      </c>
      <c r="K294" s="42">
        <v>2022</v>
      </c>
      <c r="L294" s="95"/>
      <c r="M294" s="42">
        <v>2013</v>
      </c>
      <c r="N294" s="42">
        <v>2014</v>
      </c>
      <c r="O294" s="42">
        <v>2015</v>
      </c>
      <c r="P294" s="42">
        <v>2016</v>
      </c>
      <c r="Q294" s="42">
        <v>2017</v>
      </c>
      <c r="R294" s="42">
        <v>2018</v>
      </c>
      <c r="S294" s="42">
        <v>2019</v>
      </c>
      <c r="T294" s="42">
        <v>2020</v>
      </c>
      <c r="U294" s="42">
        <v>2021</v>
      </c>
      <c r="V294" s="42">
        <v>2022</v>
      </c>
      <c r="W294" s="96"/>
      <c r="X294" s="42" t="s">
        <v>237</v>
      </c>
      <c r="Y294" s="42" t="s">
        <v>239</v>
      </c>
    </row>
    <row r="295" spans="1:25" s="21" customFormat="1" ht="24.9" customHeight="1" x14ac:dyDescent="0.3">
      <c r="A295" s="8" t="s">
        <v>79</v>
      </c>
      <c r="B295" s="80">
        <v>61</v>
      </c>
      <c r="C295" s="80">
        <v>48</v>
      </c>
      <c r="D295" s="80">
        <v>46</v>
      </c>
      <c r="E295" s="80">
        <v>50</v>
      </c>
      <c r="F295" s="80">
        <v>47</v>
      </c>
      <c r="G295" s="80">
        <v>49</v>
      </c>
      <c r="H295" s="80">
        <v>48</v>
      </c>
      <c r="I295" s="80">
        <v>43</v>
      </c>
      <c r="J295" s="80">
        <v>47</v>
      </c>
      <c r="K295" s="80">
        <v>30</v>
      </c>
      <c r="L295" s="30"/>
      <c r="M295" s="104">
        <f t="shared" ref="M295:M325" si="170">B295/B$325</f>
        <v>5.3508771929824561E-2</v>
      </c>
      <c r="N295" s="104">
        <f t="shared" ref="N295:N325" si="171">C295/C$325</f>
        <v>4.21792618629174E-2</v>
      </c>
      <c r="O295" s="104">
        <f t="shared" ref="O295:O325" si="172">D295/D$325</f>
        <v>4.2870456663560111E-2</v>
      </c>
      <c r="P295" s="104">
        <f t="shared" ref="P295:P325" si="173">E295/E$325</f>
        <v>4.5454545454545456E-2</v>
      </c>
      <c r="Q295" s="104">
        <f t="shared" ref="Q295:Q325" si="174">F295/F$325</f>
        <v>4.3925233644859812E-2</v>
      </c>
      <c r="R295" s="104">
        <f t="shared" ref="R295:R325" si="175">G295/G$325</f>
        <v>4.1280539174389216E-2</v>
      </c>
      <c r="S295" s="104">
        <f t="shared" ref="S295:S325" si="176">H295/H$325</f>
        <v>3.3802816901408447E-2</v>
      </c>
      <c r="T295" s="104">
        <f t="shared" ref="T295:T325" si="177">I295/I$325</f>
        <v>3.2185628742514967E-2</v>
      </c>
      <c r="U295" s="104">
        <f t="shared" ref="U295:V325" si="178">J295/J$325</f>
        <v>3.0678851174934726E-2</v>
      </c>
      <c r="V295" s="104">
        <f t="shared" si="178"/>
        <v>2.1186440677966101E-2</v>
      </c>
      <c r="W295" s="30"/>
      <c r="X295" s="9">
        <f t="shared" ref="X295:X325" si="179">K295/B295-1</f>
        <v>-0.50819672131147542</v>
      </c>
      <c r="Y295" s="12">
        <f t="shared" ref="Y295:Y325" si="180">V295-M295</f>
        <v>-3.232233125185846E-2</v>
      </c>
    </row>
    <row r="296" spans="1:25" s="21" customFormat="1" ht="24.9" customHeight="1" x14ac:dyDescent="0.3">
      <c r="A296" s="8" t="s">
        <v>198</v>
      </c>
      <c r="B296" s="80">
        <v>3</v>
      </c>
      <c r="C296" s="80">
        <v>2</v>
      </c>
      <c r="D296" s="80">
        <v>2</v>
      </c>
      <c r="E296" s="80">
        <v>3</v>
      </c>
      <c r="F296" s="80">
        <v>2</v>
      </c>
      <c r="G296" s="80">
        <v>1</v>
      </c>
      <c r="H296" s="80">
        <v>3</v>
      </c>
      <c r="I296" s="80">
        <v>2</v>
      </c>
      <c r="J296" s="80">
        <v>1</v>
      </c>
      <c r="K296" s="80">
        <v>4</v>
      </c>
      <c r="L296" s="30"/>
      <c r="M296" s="104">
        <f t="shared" si="170"/>
        <v>2.631578947368421E-3</v>
      </c>
      <c r="N296" s="104">
        <f t="shared" si="171"/>
        <v>1.7574692442882249E-3</v>
      </c>
      <c r="O296" s="104">
        <f t="shared" si="172"/>
        <v>1.863932898415657E-3</v>
      </c>
      <c r="P296" s="104">
        <f t="shared" si="173"/>
        <v>2.7272727272727275E-3</v>
      </c>
      <c r="Q296" s="104">
        <f t="shared" si="174"/>
        <v>1.869158878504673E-3</v>
      </c>
      <c r="R296" s="104">
        <f t="shared" si="175"/>
        <v>8.4245998315080029E-4</v>
      </c>
      <c r="S296" s="104">
        <f t="shared" si="176"/>
        <v>2.112676056338028E-3</v>
      </c>
      <c r="T296" s="104">
        <f t="shared" si="177"/>
        <v>1.4970059880239522E-3</v>
      </c>
      <c r="U296" s="104">
        <f t="shared" si="178"/>
        <v>6.5274151436031332E-4</v>
      </c>
      <c r="V296" s="104">
        <f t="shared" si="178"/>
        <v>2.8248587570621469E-3</v>
      </c>
      <c r="W296" s="30"/>
      <c r="X296" s="9">
        <f t="shared" si="179"/>
        <v>0.33333333333333326</v>
      </c>
      <c r="Y296" s="12">
        <f t="shared" si="180"/>
        <v>1.9327980969372589E-4</v>
      </c>
    </row>
    <row r="297" spans="1:25" s="21" customFormat="1" ht="24.9" customHeight="1" x14ac:dyDescent="0.3">
      <c r="A297" s="8" t="s">
        <v>80</v>
      </c>
      <c r="B297" s="80">
        <v>5</v>
      </c>
      <c r="C297" s="80">
        <v>4</v>
      </c>
      <c r="D297" s="80">
        <v>4</v>
      </c>
      <c r="E297" s="80">
        <v>2</v>
      </c>
      <c r="F297" s="80">
        <v>2</v>
      </c>
      <c r="G297" s="80">
        <v>1</v>
      </c>
      <c r="H297" s="80">
        <v>6</v>
      </c>
      <c r="I297" s="80">
        <v>3</v>
      </c>
      <c r="J297" s="80">
        <v>1</v>
      </c>
      <c r="K297" s="80">
        <v>2</v>
      </c>
      <c r="L297" s="30"/>
      <c r="M297" s="104">
        <f t="shared" si="170"/>
        <v>4.3859649122807015E-3</v>
      </c>
      <c r="N297" s="104">
        <f t="shared" si="171"/>
        <v>3.5149384885764497E-3</v>
      </c>
      <c r="O297" s="104">
        <f t="shared" si="172"/>
        <v>3.727865796831314E-3</v>
      </c>
      <c r="P297" s="104">
        <f t="shared" si="173"/>
        <v>1.8181818181818182E-3</v>
      </c>
      <c r="Q297" s="104">
        <f t="shared" si="174"/>
        <v>1.869158878504673E-3</v>
      </c>
      <c r="R297" s="104">
        <f t="shared" si="175"/>
        <v>8.4245998315080029E-4</v>
      </c>
      <c r="S297" s="104">
        <f t="shared" si="176"/>
        <v>4.2253521126760559E-3</v>
      </c>
      <c r="T297" s="104">
        <f t="shared" si="177"/>
        <v>2.2455089820359281E-3</v>
      </c>
      <c r="U297" s="104">
        <f t="shared" si="178"/>
        <v>6.5274151436031332E-4</v>
      </c>
      <c r="V297" s="104">
        <f t="shared" si="178"/>
        <v>1.4124293785310734E-3</v>
      </c>
      <c r="W297" s="30"/>
      <c r="X297" s="9">
        <f t="shared" si="179"/>
        <v>-0.6</v>
      </c>
      <c r="Y297" s="12">
        <f t="shared" si="180"/>
        <v>-2.9735355337496281E-3</v>
      </c>
    </row>
    <row r="298" spans="1:25" s="21" customFormat="1" ht="24.9" customHeight="1" x14ac:dyDescent="0.3">
      <c r="A298" s="8" t="s">
        <v>199</v>
      </c>
      <c r="B298" s="80">
        <v>30</v>
      </c>
      <c r="C298" s="80">
        <v>27</v>
      </c>
      <c r="D298" s="80">
        <v>33</v>
      </c>
      <c r="E298" s="80">
        <v>40</v>
      </c>
      <c r="F298" s="80">
        <v>34</v>
      </c>
      <c r="G298" s="80">
        <v>31</v>
      </c>
      <c r="H298" s="80">
        <v>35</v>
      </c>
      <c r="I298" s="80">
        <v>32</v>
      </c>
      <c r="J298" s="80">
        <v>29</v>
      </c>
      <c r="K298" s="80">
        <v>41</v>
      </c>
      <c r="L298" s="30"/>
      <c r="M298" s="104">
        <f t="shared" si="170"/>
        <v>2.6315789473684209E-2</v>
      </c>
      <c r="N298" s="104">
        <f t="shared" si="171"/>
        <v>2.3725834797891036E-2</v>
      </c>
      <c r="O298" s="104">
        <f t="shared" si="172"/>
        <v>3.0754892823858342E-2</v>
      </c>
      <c r="P298" s="104">
        <f t="shared" si="173"/>
        <v>3.6363636363636362E-2</v>
      </c>
      <c r="Q298" s="104">
        <f t="shared" si="174"/>
        <v>3.1775700934579439E-2</v>
      </c>
      <c r="R298" s="104">
        <f t="shared" si="175"/>
        <v>2.6116259477674809E-2</v>
      </c>
      <c r="S298" s="104">
        <f t="shared" si="176"/>
        <v>2.464788732394366E-2</v>
      </c>
      <c r="T298" s="104">
        <f t="shared" si="177"/>
        <v>2.3952095808383235E-2</v>
      </c>
      <c r="U298" s="104">
        <f t="shared" si="178"/>
        <v>1.8929503916449087E-2</v>
      </c>
      <c r="V298" s="104">
        <f t="shared" si="178"/>
        <v>2.8954802259887006E-2</v>
      </c>
      <c r="W298" s="30"/>
      <c r="X298" s="9">
        <f t="shared" si="179"/>
        <v>0.3666666666666667</v>
      </c>
      <c r="Y298" s="12">
        <f t="shared" si="180"/>
        <v>2.6390127862027969E-3</v>
      </c>
    </row>
    <row r="299" spans="1:25" s="21" customFormat="1" ht="24.9" customHeight="1" x14ac:dyDescent="0.3">
      <c r="A299" s="8" t="s">
        <v>81</v>
      </c>
      <c r="B299" s="80">
        <v>10</v>
      </c>
      <c r="C299" s="80">
        <v>10</v>
      </c>
      <c r="D299" s="80">
        <v>15</v>
      </c>
      <c r="E299" s="80">
        <v>8</v>
      </c>
      <c r="F299" s="80">
        <v>9</v>
      </c>
      <c r="G299" s="80">
        <v>15</v>
      </c>
      <c r="H299" s="80">
        <v>10</v>
      </c>
      <c r="I299" s="80">
        <v>11</v>
      </c>
      <c r="J299" s="80">
        <v>6</v>
      </c>
      <c r="K299" s="80">
        <v>2</v>
      </c>
      <c r="L299" s="30"/>
      <c r="M299" s="104">
        <f t="shared" si="170"/>
        <v>8.771929824561403E-3</v>
      </c>
      <c r="N299" s="104">
        <f t="shared" si="171"/>
        <v>8.7873462214411256E-3</v>
      </c>
      <c r="O299" s="104">
        <f t="shared" si="172"/>
        <v>1.3979496738117428E-2</v>
      </c>
      <c r="P299" s="104">
        <f t="shared" si="173"/>
        <v>7.2727272727272727E-3</v>
      </c>
      <c r="Q299" s="104">
        <f t="shared" si="174"/>
        <v>8.4112149532710283E-3</v>
      </c>
      <c r="R299" s="104">
        <f t="shared" si="175"/>
        <v>1.2636899747262006E-2</v>
      </c>
      <c r="S299" s="104">
        <f t="shared" si="176"/>
        <v>7.0422535211267607E-3</v>
      </c>
      <c r="T299" s="104">
        <f t="shared" si="177"/>
        <v>8.2335329341317372E-3</v>
      </c>
      <c r="U299" s="104">
        <f t="shared" si="178"/>
        <v>3.9164490861618795E-3</v>
      </c>
      <c r="V299" s="104">
        <f t="shared" si="178"/>
        <v>1.4124293785310734E-3</v>
      </c>
      <c r="W299" s="30"/>
      <c r="X299" s="9">
        <f t="shared" si="179"/>
        <v>-0.8</v>
      </c>
      <c r="Y299" s="12">
        <f t="shared" si="180"/>
        <v>-7.3595004460303296E-3</v>
      </c>
    </row>
    <row r="300" spans="1:25" s="21" customFormat="1" ht="24.9" customHeight="1" x14ac:dyDescent="0.3">
      <c r="A300" s="8" t="s">
        <v>82</v>
      </c>
      <c r="B300" s="80">
        <v>13</v>
      </c>
      <c r="C300" s="80">
        <v>13</v>
      </c>
      <c r="D300" s="80">
        <v>14</v>
      </c>
      <c r="E300" s="80">
        <v>15</v>
      </c>
      <c r="F300" s="80">
        <v>11</v>
      </c>
      <c r="G300" s="80">
        <v>12</v>
      </c>
      <c r="H300" s="80">
        <v>15</v>
      </c>
      <c r="I300" s="80">
        <v>10</v>
      </c>
      <c r="J300" s="80">
        <v>10</v>
      </c>
      <c r="K300" s="80">
        <v>16</v>
      </c>
      <c r="L300" s="30"/>
      <c r="M300" s="104">
        <f t="shared" si="170"/>
        <v>1.1403508771929825E-2</v>
      </c>
      <c r="N300" s="104">
        <f t="shared" si="171"/>
        <v>1.1423550087873463E-2</v>
      </c>
      <c r="O300" s="104">
        <f t="shared" si="172"/>
        <v>1.3047530288909599E-2</v>
      </c>
      <c r="P300" s="104">
        <f t="shared" si="173"/>
        <v>1.3636363636363636E-2</v>
      </c>
      <c r="Q300" s="104">
        <f t="shared" si="174"/>
        <v>1.0280373831775701E-2</v>
      </c>
      <c r="R300" s="104">
        <f t="shared" si="175"/>
        <v>1.0109519797809604E-2</v>
      </c>
      <c r="S300" s="104">
        <f t="shared" si="176"/>
        <v>1.0563380281690141E-2</v>
      </c>
      <c r="T300" s="104">
        <f t="shared" si="177"/>
        <v>7.4850299401197605E-3</v>
      </c>
      <c r="U300" s="104">
        <f t="shared" si="178"/>
        <v>6.5274151436031328E-3</v>
      </c>
      <c r="V300" s="104">
        <f t="shared" si="178"/>
        <v>1.1299435028248588E-2</v>
      </c>
      <c r="W300" s="30"/>
      <c r="X300" s="9">
        <f t="shared" si="179"/>
        <v>0.23076923076923084</v>
      </c>
      <c r="Y300" s="12">
        <f t="shared" si="180"/>
        <v>-1.0407374368123778E-4</v>
      </c>
    </row>
    <row r="301" spans="1:25" s="21" customFormat="1" ht="24.9" customHeight="1" x14ac:dyDescent="0.3">
      <c r="A301" s="8" t="s">
        <v>83</v>
      </c>
      <c r="B301" s="80">
        <v>3</v>
      </c>
      <c r="C301" s="80"/>
      <c r="D301" s="80">
        <v>1</v>
      </c>
      <c r="E301" s="80">
        <v>1</v>
      </c>
      <c r="F301" s="80">
        <v>2</v>
      </c>
      <c r="G301" s="80">
        <v>0</v>
      </c>
      <c r="H301" s="80">
        <v>1</v>
      </c>
      <c r="I301" s="80">
        <v>2</v>
      </c>
      <c r="J301" s="80">
        <v>0</v>
      </c>
      <c r="K301" s="80">
        <v>1</v>
      </c>
      <c r="L301" s="30"/>
      <c r="M301" s="104">
        <f t="shared" si="170"/>
        <v>2.631578947368421E-3</v>
      </c>
      <c r="N301" s="104">
        <f t="shared" si="171"/>
        <v>0</v>
      </c>
      <c r="O301" s="104">
        <f t="shared" si="172"/>
        <v>9.3196644920782849E-4</v>
      </c>
      <c r="P301" s="104">
        <f t="shared" si="173"/>
        <v>9.0909090909090909E-4</v>
      </c>
      <c r="Q301" s="104">
        <f t="shared" si="174"/>
        <v>1.869158878504673E-3</v>
      </c>
      <c r="R301" s="104">
        <f t="shared" si="175"/>
        <v>0</v>
      </c>
      <c r="S301" s="104">
        <f t="shared" si="176"/>
        <v>7.0422535211267609E-4</v>
      </c>
      <c r="T301" s="104">
        <f t="shared" si="177"/>
        <v>1.4970059880239522E-3</v>
      </c>
      <c r="U301" s="104">
        <f t="shared" si="178"/>
        <v>0</v>
      </c>
      <c r="V301" s="104">
        <f t="shared" si="178"/>
        <v>7.0621468926553672E-4</v>
      </c>
      <c r="W301" s="30"/>
      <c r="X301" s="9">
        <f t="shared" si="179"/>
        <v>-0.66666666666666674</v>
      </c>
      <c r="Y301" s="12">
        <f t="shared" si="180"/>
        <v>-1.9253642581028843E-3</v>
      </c>
    </row>
    <row r="302" spans="1:25" s="21" customFormat="1" ht="24.9" customHeight="1" x14ac:dyDescent="0.3">
      <c r="A302" s="8" t="s">
        <v>200</v>
      </c>
      <c r="B302" s="80">
        <v>3</v>
      </c>
      <c r="C302" s="80">
        <v>2</v>
      </c>
      <c r="D302" s="80">
        <v>2</v>
      </c>
      <c r="E302" s="80">
        <v>1</v>
      </c>
      <c r="F302" s="80">
        <v>4</v>
      </c>
      <c r="G302" s="80">
        <v>4</v>
      </c>
      <c r="H302" s="80">
        <v>6</v>
      </c>
      <c r="I302" s="80">
        <v>5</v>
      </c>
      <c r="J302" s="80">
        <v>4</v>
      </c>
      <c r="K302" s="80">
        <v>2</v>
      </c>
      <c r="L302" s="30"/>
      <c r="M302" s="104">
        <f t="shared" si="170"/>
        <v>2.631578947368421E-3</v>
      </c>
      <c r="N302" s="104">
        <f t="shared" si="171"/>
        <v>1.7574692442882249E-3</v>
      </c>
      <c r="O302" s="104">
        <f t="shared" si="172"/>
        <v>1.863932898415657E-3</v>
      </c>
      <c r="P302" s="104">
        <f t="shared" si="173"/>
        <v>9.0909090909090909E-4</v>
      </c>
      <c r="Q302" s="104">
        <f t="shared" si="174"/>
        <v>3.7383177570093459E-3</v>
      </c>
      <c r="R302" s="104">
        <f t="shared" si="175"/>
        <v>3.3698399326032012E-3</v>
      </c>
      <c r="S302" s="104">
        <f t="shared" si="176"/>
        <v>4.2253521126760559E-3</v>
      </c>
      <c r="T302" s="104">
        <f t="shared" si="177"/>
        <v>3.7425149700598802E-3</v>
      </c>
      <c r="U302" s="104">
        <f t="shared" si="178"/>
        <v>2.6109660574412533E-3</v>
      </c>
      <c r="V302" s="104">
        <f t="shared" si="178"/>
        <v>1.4124293785310734E-3</v>
      </c>
      <c r="W302" s="30"/>
      <c r="X302" s="9">
        <f t="shared" si="179"/>
        <v>-0.33333333333333337</v>
      </c>
      <c r="Y302" s="12">
        <f t="shared" si="180"/>
        <v>-1.2191495688373476E-3</v>
      </c>
    </row>
    <row r="303" spans="1:25" s="21" customFormat="1" ht="24.9" customHeight="1" x14ac:dyDescent="0.3">
      <c r="A303" s="8" t="s">
        <v>84</v>
      </c>
      <c r="B303" s="80">
        <v>4</v>
      </c>
      <c r="C303" s="80">
        <v>8</v>
      </c>
      <c r="D303" s="80">
        <v>6</v>
      </c>
      <c r="E303" s="80">
        <v>4</v>
      </c>
      <c r="F303" s="80">
        <v>5</v>
      </c>
      <c r="G303" s="80">
        <v>12</v>
      </c>
      <c r="H303" s="80">
        <v>6</v>
      </c>
      <c r="I303" s="80">
        <v>7</v>
      </c>
      <c r="J303" s="80">
        <v>9</v>
      </c>
      <c r="K303" s="80">
        <v>9</v>
      </c>
      <c r="L303" s="30"/>
      <c r="M303" s="104">
        <f t="shared" si="170"/>
        <v>3.5087719298245615E-3</v>
      </c>
      <c r="N303" s="104">
        <f t="shared" si="171"/>
        <v>7.0298769771528994E-3</v>
      </c>
      <c r="O303" s="104">
        <f t="shared" si="172"/>
        <v>5.5917986952469714E-3</v>
      </c>
      <c r="P303" s="104">
        <f t="shared" si="173"/>
        <v>3.6363636363636364E-3</v>
      </c>
      <c r="Q303" s="104">
        <f t="shared" si="174"/>
        <v>4.6728971962616819E-3</v>
      </c>
      <c r="R303" s="104">
        <f t="shared" si="175"/>
        <v>1.0109519797809604E-2</v>
      </c>
      <c r="S303" s="104">
        <f t="shared" si="176"/>
        <v>4.2253521126760559E-3</v>
      </c>
      <c r="T303" s="104">
        <f t="shared" si="177"/>
        <v>5.239520958083832E-3</v>
      </c>
      <c r="U303" s="104">
        <f t="shared" si="178"/>
        <v>5.8746736292428197E-3</v>
      </c>
      <c r="V303" s="104">
        <f t="shared" si="178"/>
        <v>6.3559322033898309E-3</v>
      </c>
      <c r="W303" s="30"/>
      <c r="X303" s="9">
        <f t="shared" si="179"/>
        <v>1.25</v>
      </c>
      <c r="Y303" s="12">
        <f t="shared" si="180"/>
        <v>2.8471602735652695E-3</v>
      </c>
    </row>
    <row r="304" spans="1:25" s="21" customFormat="1" ht="24.9" customHeight="1" x14ac:dyDescent="0.3">
      <c r="A304" s="8" t="s">
        <v>85</v>
      </c>
      <c r="B304" s="80">
        <v>42</v>
      </c>
      <c r="C304" s="80">
        <v>34</v>
      </c>
      <c r="D304" s="80">
        <v>40</v>
      </c>
      <c r="E304" s="80">
        <v>42</v>
      </c>
      <c r="F304" s="80">
        <v>25</v>
      </c>
      <c r="G304" s="80">
        <v>59</v>
      </c>
      <c r="H304" s="80">
        <v>65</v>
      </c>
      <c r="I304" s="80">
        <v>59</v>
      </c>
      <c r="J304" s="80">
        <v>36</v>
      </c>
      <c r="K304" s="80">
        <v>39</v>
      </c>
      <c r="L304" s="30"/>
      <c r="M304" s="104">
        <f t="shared" si="170"/>
        <v>3.6842105263157891E-2</v>
      </c>
      <c r="N304" s="104">
        <f t="shared" si="171"/>
        <v>2.9876977152899824E-2</v>
      </c>
      <c r="O304" s="104">
        <f t="shared" si="172"/>
        <v>3.7278657968313138E-2</v>
      </c>
      <c r="P304" s="104">
        <f t="shared" si="173"/>
        <v>3.8181818181818185E-2</v>
      </c>
      <c r="Q304" s="104">
        <f t="shared" si="174"/>
        <v>2.336448598130841E-2</v>
      </c>
      <c r="R304" s="104">
        <f t="shared" si="175"/>
        <v>4.9705139005897223E-2</v>
      </c>
      <c r="S304" s="104">
        <f t="shared" si="176"/>
        <v>4.5774647887323945E-2</v>
      </c>
      <c r="T304" s="104">
        <f t="shared" si="177"/>
        <v>4.4161676646706588E-2</v>
      </c>
      <c r="U304" s="104">
        <f t="shared" si="178"/>
        <v>2.3498694516971279E-2</v>
      </c>
      <c r="V304" s="104">
        <f t="shared" si="178"/>
        <v>2.7542372881355932E-2</v>
      </c>
      <c r="W304" s="30"/>
      <c r="X304" s="9">
        <f t="shared" si="179"/>
        <v>-7.1428571428571397E-2</v>
      </c>
      <c r="Y304" s="12">
        <f t="shared" si="180"/>
        <v>-9.2997323818019596E-3</v>
      </c>
    </row>
    <row r="305" spans="1:25" s="21" customFormat="1" ht="24.9" customHeight="1" x14ac:dyDescent="0.3">
      <c r="A305" s="8" t="s">
        <v>86</v>
      </c>
      <c r="B305" s="80">
        <v>6</v>
      </c>
      <c r="C305" s="80">
        <v>3</v>
      </c>
      <c r="D305" s="80">
        <v>10</v>
      </c>
      <c r="E305" s="80">
        <v>9</v>
      </c>
      <c r="F305" s="80">
        <v>6</v>
      </c>
      <c r="G305" s="80">
        <v>7</v>
      </c>
      <c r="H305" s="80">
        <v>10</v>
      </c>
      <c r="I305" s="80">
        <v>6</v>
      </c>
      <c r="J305" s="80">
        <v>12</v>
      </c>
      <c r="K305" s="80">
        <v>7</v>
      </c>
      <c r="L305" s="30"/>
      <c r="M305" s="104">
        <f t="shared" si="170"/>
        <v>5.263157894736842E-3</v>
      </c>
      <c r="N305" s="104">
        <f t="shared" si="171"/>
        <v>2.6362038664323375E-3</v>
      </c>
      <c r="O305" s="104">
        <f t="shared" si="172"/>
        <v>9.3196644920782844E-3</v>
      </c>
      <c r="P305" s="104">
        <f t="shared" si="173"/>
        <v>8.1818181818181825E-3</v>
      </c>
      <c r="Q305" s="104">
        <f t="shared" si="174"/>
        <v>5.6074766355140183E-3</v>
      </c>
      <c r="R305" s="104">
        <f t="shared" si="175"/>
        <v>5.8972198820556026E-3</v>
      </c>
      <c r="S305" s="104">
        <f t="shared" si="176"/>
        <v>7.0422535211267607E-3</v>
      </c>
      <c r="T305" s="104">
        <f t="shared" si="177"/>
        <v>4.4910179640718561E-3</v>
      </c>
      <c r="U305" s="104">
        <f t="shared" si="178"/>
        <v>7.832898172323759E-3</v>
      </c>
      <c r="V305" s="104">
        <f t="shared" si="178"/>
        <v>4.9435028248587575E-3</v>
      </c>
      <c r="W305" s="30"/>
      <c r="X305" s="9">
        <f t="shared" si="179"/>
        <v>0.16666666666666674</v>
      </c>
      <c r="Y305" s="12">
        <f t="shared" si="180"/>
        <v>-3.1965506987808451E-4</v>
      </c>
    </row>
    <row r="306" spans="1:25" s="21" customFormat="1" ht="24.9" customHeight="1" x14ac:dyDescent="0.3">
      <c r="A306" s="8" t="s">
        <v>87</v>
      </c>
      <c r="B306" s="80">
        <v>1</v>
      </c>
      <c r="C306" s="80">
        <v>2</v>
      </c>
      <c r="D306" s="80">
        <v>7</v>
      </c>
      <c r="E306" s="80">
        <v>4</v>
      </c>
      <c r="F306" s="80">
        <v>10</v>
      </c>
      <c r="G306" s="80">
        <v>10</v>
      </c>
      <c r="H306" s="80">
        <v>8</v>
      </c>
      <c r="I306" s="80">
        <v>11</v>
      </c>
      <c r="J306" s="80">
        <v>9</v>
      </c>
      <c r="K306" s="80">
        <v>12</v>
      </c>
      <c r="L306" s="30"/>
      <c r="M306" s="104">
        <f t="shared" si="170"/>
        <v>8.7719298245614037E-4</v>
      </c>
      <c r="N306" s="104">
        <f t="shared" si="171"/>
        <v>1.7574692442882249E-3</v>
      </c>
      <c r="O306" s="104">
        <f t="shared" si="172"/>
        <v>6.5237651444547996E-3</v>
      </c>
      <c r="P306" s="104">
        <f t="shared" si="173"/>
        <v>3.6363636363636364E-3</v>
      </c>
      <c r="Q306" s="104">
        <f t="shared" si="174"/>
        <v>9.3457943925233638E-3</v>
      </c>
      <c r="R306" s="104">
        <f t="shared" si="175"/>
        <v>8.4245998315080027E-3</v>
      </c>
      <c r="S306" s="104">
        <f t="shared" si="176"/>
        <v>5.6338028169014088E-3</v>
      </c>
      <c r="T306" s="104">
        <f t="shared" si="177"/>
        <v>8.2335329341317372E-3</v>
      </c>
      <c r="U306" s="104">
        <f t="shared" si="178"/>
        <v>5.8746736292428197E-3</v>
      </c>
      <c r="V306" s="104">
        <f t="shared" si="178"/>
        <v>8.4745762711864406E-3</v>
      </c>
      <c r="W306" s="30"/>
      <c r="X306" s="9">
        <f t="shared" si="179"/>
        <v>11</v>
      </c>
      <c r="Y306" s="12">
        <f t="shared" si="180"/>
        <v>7.5973832887303002E-3</v>
      </c>
    </row>
    <row r="307" spans="1:25" s="21" customFormat="1" ht="24.9" customHeight="1" x14ac:dyDescent="0.3">
      <c r="A307" s="8" t="s">
        <v>88</v>
      </c>
      <c r="B307" s="80">
        <v>48</v>
      </c>
      <c r="C307" s="80">
        <v>49</v>
      </c>
      <c r="D307" s="80">
        <v>56</v>
      </c>
      <c r="E307" s="80">
        <v>67</v>
      </c>
      <c r="F307" s="80">
        <v>50</v>
      </c>
      <c r="G307" s="80">
        <v>41</v>
      </c>
      <c r="H307" s="80">
        <v>55</v>
      </c>
      <c r="I307" s="80">
        <v>54</v>
      </c>
      <c r="J307" s="80">
        <v>49</v>
      </c>
      <c r="K307" s="80">
        <v>45</v>
      </c>
      <c r="L307" s="30"/>
      <c r="M307" s="104">
        <f t="shared" si="170"/>
        <v>4.2105263157894736E-2</v>
      </c>
      <c r="N307" s="104">
        <f t="shared" si="171"/>
        <v>4.3057996485061513E-2</v>
      </c>
      <c r="O307" s="104">
        <f t="shared" si="172"/>
        <v>5.2190121155638397E-2</v>
      </c>
      <c r="P307" s="104">
        <f t="shared" si="173"/>
        <v>6.0909090909090906E-2</v>
      </c>
      <c r="Q307" s="104">
        <f t="shared" si="174"/>
        <v>4.6728971962616821E-2</v>
      </c>
      <c r="R307" s="104">
        <f t="shared" si="175"/>
        <v>3.4540859309182811E-2</v>
      </c>
      <c r="S307" s="104">
        <f t="shared" si="176"/>
        <v>3.873239436619718E-2</v>
      </c>
      <c r="T307" s="104">
        <f t="shared" si="177"/>
        <v>4.0419161676646706E-2</v>
      </c>
      <c r="U307" s="104">
        <f t="shared" si="178"/>
        <v>3.1984334203655353E-2</v>
      </c>
      <c r="V307" s="104">
        <f t="shared" si="178"/>
        <v>3.1779661016949151E-2</v>
      </c>
      <c r="W307" s="30"/>
      <c r="X307" s="9">
        <f t="shared" si="179"/>
        <v>-6.25E-2</v>
      </c>
      <c r="Y307" s="12">
        <f t="shared" si="180"/>
        <v>-1.0325602140945585E-2</v>
      </c>
    </row>
    <row r="308" spans="1:25" s="21" customFormat="1" ht="24.9" customHeight="1" x14ac:dyDescent="0.3">
      <c r="A308" s="8" t="s">
        <v>129</v>
      </c>
      <c r="B308" s="80">
        <v>101</v>
      </c>
      <c r="C308" s="80">
        <v>26</v>
      </c>
      <c r="D308" s="80">
        <v>22</v>
      </c>
      <c r="E308" s="80">
        <v>28</v>
      </c>
      <c r="F308" s="80">
        <v>11</v>
      </c>
      <c r="G308" s="80">
        <v>22</v>
      </c>
      <c r="H308" s="80">
        <v>31</v>
      </c>
      <c r="I308" s="80">
        <v>20</v>
      </c>
      <c r="J308" s="80">
        <v>15</v>
      </c>
      <c r="K308" s="80">
        <v>14</v>
      </c>
      <c r="L308" s="30"/>
      <c r="M308" s="104">
        <f t="shared" si="170"/>
        <v>8.8596491228070173E-2</v>
      </c>
      <c r="N308" s="104">
        <f t="shared" si="171"/>
        <v>2.2847100175746926E-2</v>
      </c>
      <c r="O308" s="104">
        <f t="shared" si="172"/>
        <v>2.0503261882572229E-2</v>
      </c>
      <c r="P308" s="104">
        <f t="shared" si="173"/>
        <v>2.5454545454545455E-2</v>
      </c>
      <c r="Q308" s="104">
        <f t="shared" si="174"/>
        <v>1.0280373831775701E-2</v>
      </c>
      <c r="R308" s="104">
        <f t="shared" si="175"/>
        <v>1.8534119629317607E-2</v>
      </c>
      <c r="S308" s="104">
        <f t="shared" si="176"/>
        <v>2.1830985915492956E-2</v>
      </c>
      <c r="T308" s="104">
        <f t="shared" si="177"/>
        <v>1.4970059880239521E-2</v>
      </c>
      <c r="U308" s="104">
        <f t="shared" si="178"/>
        <v>9.7911227154047001E-3</v>
      </c>
      <c r="V308" s="104">
        <f t="shared" si="178"/>
        <v>9.887005649717515E-3</v>
      </c>
      <c r="W308" s="30"/>
      <c r="X308" s="9">
        <f t="shared" si="179"/>
        <v>-0.86138613861386137</v>
      </c>
      <c r="Y308" s="12">
        <f t="shared" si="180"/>
        <v>-7.8709485578352653E-2</v>
      </c>
    </row>
    <row r="309" spans="1:25" s="21" customFormat="1" ht="24.9" customHeight="1" x14ac:dyDescent="0.3">
      <c r="A309" s="8" t="s">
        <v>130</v>
      </c>
      <c r="B309" s="80">
        <v>27</v>
      </c>
      <c r="C309" s="80">
        <v>78</v>
      </c>
      <c r="D309" s="80">
        <v>77</v>
      </c>
      <c r="E309" s="80">
        <v>90</v>
      </c>
      <c r="F309" s="80">
        <v>75</v>
      </c>
      <c r="G309" s="80">
        <v>61</v>
      </c>
      <c r="H309" s="80">
        <v>66</v>
      </c>
      <c r="I309" s="80">
        <v>36</v>
      </c>
      <c r="J309" s="80">
        <v>53</v>
      </c>
      <c r="K309" s="80">
        <v>36</v>
      </c>
      <c r="L309" s="30"/>
      <c r="M309" s="104">
        <f t="shared" si="170"/>
        <v>2.368421052631579E-2</v>
      </c>
      <c r="N309" s="104">
        <f t="shared" si="171"/>
        <v>6.8541300527240778E-2</v>
      </c>
      <c r="O309" s="104">
        <f t="shared" si="172"/>
        <v>7.1761416589002799E-2</v>
      </c>
      <c r="P309" s="104">
        <f t="shared" si="173"/>
        <v>8.1818181818181818E-2</v>
      </c>
      <c r="Q309" s="104">
        <f t="shared" si="174"/>
        <v>7.0093457943925228E-2</v>
      </c>
      <c r="R309" s="104">
        <f t="shared" si="175"/>
        <v>5.1390058972198824E-2</v>
      </c>
      <c r="S309" s="104">
        <f t="shared" si="176"/>
        <v>4.647887323943662E-2</v>
      </c>
      <c r="T309" s="104">
        <f t="shared" si="177"/>
        <v>2.6946107784431138E-2</v>
      </c>
      <c r="U309" s="104">
        <f t="shared" si="178"/>
        <v>3.4595300261096605E-2</v>
      </c>
      <c r="V309" s="104">
        <f t="shared" si="178"/>
        <v>2.5423728813559324E-2</v>
      </c>
      <c r="W309" s="30"/>
      <c r="X309" s="9">
        <f t="shared" si="179"/>
        <v>0.33333333333333326</v>
      </c>
      <c r="Y309" s="12">
        <f t="shared" si="180"/>
        <v>1.7395182872435334E-3</v>
      </c>
    </row>
    <row r="310" spans="1:25" s="21" customFormat="1" ht="24.9" customHeight="1" x14ac:dyDescent="0.3">
      <c r="A310" s="8" t="s">
        <v>131</v>
      </c>
      <c r="B310" s="80">
        <v>15</v>
      </c>
      <c r="C310" s="80">
        <v>15</v>
      </c>
      <c r="D310" s="80">
        <v>21</v>
      </c>
      <c r="E310" s="80">
        <v>25</v>
      </c>
      <c r="F310" s="80">
        <v>14</v>
      </c>
      <c r="G310" s="80">
        <v>24</v>
      </c>
      <c r="H310" s="80">
        <v>27</v>
      </c>
      <c r="I310" s="80">
        <v>29</v>
      </c>
      <c r="J310" s="80">
        <v>18</v>
      </c>
      <c r="K310" s="80">
        <v>38</v>
      </c>
      <c r="L310" s="30"/>
      <c r="M310" s="104">
        <f t="shared" si="170"/>
        <v>1.3157894736842105E-2</v>
      </c>
      <c r="N310" s="104">
        <f t="shared" si="171"/>
        <v>1.3181019332161687E-2</v>
      </c>
      <c r="O310" s="104">
        <f t="shared" si="172"/>
        <v>1.9571295433364399E-2</v>
      </c>
      <c r="P310" s="104">
        <f t="shared" si="173"/>
        <v>2.2727272727272728E-2</v>
      </c>
      <c r="Q310" s="104">
        <f t="shared" si="174"/>
        <v>1.3084112149532711E-2</v>
      </c>
      <c r="R310" s="104">
        <f t="shared" si="175"/>
        <v>2.0219039595619208E-2</v>
      </c>
      <c r="S310" s="104">
        <f t="shared" si="176"/>
        <v>1.9014084507042252E-2</v>
      </c>
      <c r="T310" s="104">
        <f t="shared" si="177"/>
        <v>2.1706586826347306E-2</v>
      </c>
      <c r="U310" s="104">
        <f t="shared" si="178"/>
        <v>1.1749347258485639E-2</v>
      </c>
      <c r="V310" s="104">
        <f t="shared" si="178"/>
        <v>2.6836158192090395E-2</v>
      </c>
      <c r="W310" s="30"/>
      <c r="X310" s="9">
        <f t="shared" si="179"/>
        <v>1.5333333333333332</v>
      </c>
      <c r="Y310" s="12">
        <f t="shared" si="180"/>
        <v>1.367826345524829E-2</v>
      </c>
    </row>
    <row r="311" spans="1:25" s="21" customFormat="1" ht="24.9" customHeight="1" x14ac:dyDescent="0.3">
      <c r="A311" s="8" t="s">
        <v>91</v>
      </c>
      <c r="B311" s="80">
        <v>1</v>
      </c>
      <c r="C311" s="80">
        <v>2</v>
      </c>
      <c r="D311" s="80">
        <v>0</v>
      </c>
      <c r="E311" s="80">
        <v>0</v>
      </c>
      <c r="F311" s="80">
        <v>3</v>
      </c>
      <c r="G311" s="80">
        <v>3</v>
      </c>
      <c r="H311" s="80">
        <v>1</v>
      </c>
      <c r="I311" s="80">
        <v>3</v>
      </c>
      <c r="J311" s="80">
        <v>0</v>
      </c>
      <c r="K311" s="80">
        <v>0</v>
      </c>
      <c r="L311" s="30"/>
      <c r="M311" s="104">
        <f t="shared" si="170"/>
        <v>8.7719298245614037E-4</v>
      </c>
      <c r="N311" s="104">
        <f t="shared" si="171"/>
        <v>1.7574692442882249E-3</v>
      </c>
      <c r="O311" s="104">
        <f t="shared" si="172"/>
        <v>0</v>
      </c>
      <c r="P311" s="104">
        <f t="shared" si="173"/>
        <v>0</v>
      </c>
      <c r="Q311" s="104">
        <f t="shared" si="174"/>
        <v>2.8037383177570091E-3</v>
      </c>
      <c r="R311" s="104">
        <f t="shared" si="175"/>
        <v>2.527379949452401E-3</v>
      </c>
      <c r="S311" s="104">
        <f t="shared" si="176"/>
        <v>7.0422535211267609E-4</v>
      </c>
      <c r="T311" s="104">
        <f t="shared" si="177"/>
        <v>2.2455089820359281E-3</v>
      </c>
      <c r="U311" s="104">
        <f t="shared" si="178"/>
        <v>0</v>
      </c>
      <c r="V311" s="104">
        <f t="shared" si="178"/>
        <v>0</v>
      </c>
      <c r="W311" s="30"/>
      <c r="X311" s="9">
        <v>0</v>
      </c>
      <c r="Y311" s="12">
        <f t="shared" si="180"/>
        <v>-8.7719298245614037E-4</v>
      </c>
    </row>
    <row r="312" spans="1:25" s="21" customFormat="1" ht="24.9" customHeight="1" x14ac:dyDescent="0.3">
      <c r="A312" s="8" t="s">
        <v>92</v>
      </c>
      <c r="B312" s="80">
        <v>2</v>
      </c>
      <c r="C312" s="80">
        <v>5</v>
      </c>
      <c r="D312" s="80">
        <v>4</v>
      </c>
      <c r="E312" s="80">
        <v>4</v>
      </c>
      <c r="F312" s="80">
        <v>0</v>
      </c>
      <c r="G312" s="80">
        <v>6</v>
      </c>
      <c r="H312" s="80">
        <v>1</v>
      </c>
      <c r="I312" s="80">
        <v>4</v>
      </c>
      <c r="J312" s="80">
        <v>4</v>
      </c>
      <c r="K312" s="80">
        <v>3</v>
      </c>
      <c r="L312" s="30"/>
      <c r="M312" s="104">
        <f t="shared" si="170"/>
        <v>1.7543859649122807E-3</v>
      </c>
      <c r="N312" s="104">
        <f t="shared" si="171"/>
        <v>4.3936731107205628E-3</v>
      </c>
      <c r="O312" s="104">
        <f t="shared" si="172"/>
        <v>3.727865796831314E-3</v>
      </c>
      <c r="P312" s="104">
        <f t="shared" si="173"/>
        <v>3.6363636363636364E-3</v>
      </c>
      <c r="Q312" s="104">
        <f t="shared" si="174"/>
        <v>0</v>
      </c>
      <c r="R312" s="104">
        <f t="shared" si="175"/>
        <v>5.054759898904802E-3</v>
      </c>
      <c r="S312" s="104">
        <f t="shared" si="176"/>
        <v>7.0422535211267609E-4</v>
      </c>
      <c r="T312" s="104">
        <f t="shared" si="177"/>
        <v>2.9940119760479044E-3</v>
      </c>
      <c r="U312" s="104">
        <f t="shared" si="178"/>
        <v>2.6109660574412533E-3</v>
      </c>
      <c r="V312" s="104">
        <f t="shared" si="178"/>
        <v>2.1186440677966102E-3</v>
      </c>
      <c r="W312" s="30"/>
      <c r="X312" s="9">
        <f t="shared" si="179"/>
        <v>0.5</v>
      </c>
      <c r="Y312" s="12">
        <f t="shared" si="180"/>
        <v>3.6425810288432943E-4</v>
      </c>
    </row>
    <row r="313" spans="1:25" s="21" customFormat="1" ht="24.9" customHeight="1" x14ac:dyDescent="0.3">
      <c r="A313" s="8" t="s">
        <v>93</v>
      </c>
      <c r="B313" s="80">
        <v>2</v>
      </c>
      <c r="C313" s="80">
        <v>0</v>
      </c>
      <c r="D313" s="80">
        <v>3</v>
      </c>
      <c r="E313" s="80">
        <v>4</v>
      </c>
      <c r="F313" s="80">
        <v>1</v>
      </c>
      <c r="G313" s="80">
        <v>3</v>
      </c>
      <c r="H313" s="80">
        <v>1</v>
      </c>
      <c r="I313" s="80">
        <v>1</v>
      </c>
      <c r="J313" s="80">
        <v>2</v>
      </c>
      <c r="K313" s="80">
        <v>2</v>
      </c>
      <c r="L313" s="30"/>
      <c r="M313" s="104">
        <f t="shared" si="170"/>
        <v>1.7543859649122807E-3</v>
      </c>
      <c r="N313" s="104">
        <f t="shared" si="171"/>
        <v>0</v>
      </c>
      <c r="O313" s="104">
        <f t="shared" si="172"/>
        <v>2.7958993476234857E-3</v>
      </c>
      <c r="P313" s="104">
        <f t="shared" si="173"/>
        <v>3.6363636363636364E-3</v>
      </c>
      <c r="Q313" s="104">
        <f t="shared" si="174"/>
        <v>9.3457943925233649E-4</v>
      </c>
      <c r="R313" s="104">
        <f t="shared" si="175"/>
        <v>2.527379949452401E-3</v>
      </c>
      <c r="S313" s="104">
        <f t="shared" si="176"/>
        <v>7.0422535211267609E-4</v>
      </c>
      <c r="T313" s="104">
        <f t="shared" si="177"/>
        <v>7.4850299401197609E-4</v>
      </c>
      <c r="U313" s="104">
        <f t="shared" si="178"/>
        <v>1.3054830287206266E-3</v>
      </c>
      <c r="V313" s="104">
        <f t="shared" si="178"/>
        <v>1.4124293785310734E-3</v>
      </c>
      <c r="W313" s="30"/>
      <c r="X313" s="9">
        <f t="shared" si="179"/>
        <v>0</v>
      </c>
      <c r="Y313" s="12">
        <f t="shared" si="180"/>
        <v>-3.4195658638120729E-4</v>
      </c>
    </row>
    <row r="314" spans="1:25" s="21" customFormat="1" ht="24.9" customHeight="1" x14ac:dyDescent="0.3">
      <c r="A314" s="8" t="s">
        <v>94</v>
      </c>
      <c r="B314" s="80">
        <v>3</v>
      </c>
      <c r="C314" s="80">
        <v>2</v>
      </c>
      <c r="D314" s="80">
        <v>1</v>
      </c>
      <c r="E314" s="80">
        <v>0</v>
      </c>
      <c r="F314" s="80">
        <v>3</v>
      </c>
      <c r="G314" s="80">
        <v>0</v>
      </c>
      <c r="H314" s="80">
        <v>1</v>
      </c>
      <c r="I314" s="80">
        <v>1</v>
      </c>
      <c r="J314" s="80">
        <v>2</v>
      </c>
      <c r="K314" s="80">
        <v>0</v>
      </c>
      <c r="L314" s="30"/>
      <c r="M314" s="104">
        <f t="shared" si="170"/>
        <v>2.631578947368421E-3</v>
      </c>
      <c r="N314" s="104">
        <f t="shared" si="171"/>
        <v>1.7574692442882249E-3</v>
      </c>
      <c r="O314" s="104">
        <f t="shared" si="172"/>
        <v>9.3196644920782849E-4</v>
      </c>
      <c r="P314" s="104">
        <f t="shared" si="173"/>
        <v>0</v>
      </c>
      <c r="Q314" s="104">
        <f t="shared" si="174"/>
        <v>2.8037383177570091E-3</v>
      </c>
      <c r="R314" s="104">
        <f t="shared" si="175"/>
        <v>0</v>
      </c>
      <c r="S314" s="104">
        <f t="shared" si="176"/>
        <v>7.0422535211267609E-4</v>
      </c>
      <c r="T314" s="104">
        <f t="shared" si="177"/>
        <v>7.4850299401197609E-4</v>
      </c>
      <c r="U314" s="104">
        <f t="shared" si="178"/>
        <v>1.3054830287206266E-3</v>
      </c>
      <c r="V314" s="104">
        <f t="shared" si="178"/>
        <v>0</v>
      </c>
      <c r="W314" s="30"/>
      <c r="X314" s="9">
        <v>0</v>
      </c>
      <c r="Y314" s="12">
        <f t="shared" si="180"/>
        <v>-2.631578947368421E-3</v>
      </c>
    </row>
    <row r="315" spans="1:25" s="21" customFormat="1" ht="24.9" customHeight="1" x14ac:dyDescent="0.3">
      <c r="A315" s="8" t="s">
        <v>95</v>
      </c>
      <c r="B315" s="80">
        <v>12</v>
      </c>
      <c r="C315" s="80">
        <v>15</v>
      </c>
      <c r="D315" s="80">
        <v>10</v>
      </c>
      <c r="E315" s="80">
        <v>10</v>
      </c>
      <c r="F315" s="80">
        <v>11</v>
      </c>
      <c r="G315" s="80">
        <v>15</v>
      </c>
      <c r="H315" s="80">
        <v>18</v>
      </c>
      <c r="I315" s="80">
        <v>13</v>
      </c>
      <c r="J315" s="80">
        <v>12</v>
      </c>
      <c r="K315" s="80">
        <v>22</v>
      </c>
      <c r="L315" s="30"/>
      <c r="M315" s="104">
        <f t="shared" si="170"/>
        <v>1.0526315789473684E-2</v>
      </c>
      <c r="N315" s="104">
        <f t="shared" si="171"/>
        <v>1.3181019332161687E-2</v>
      </c>
      <c r="O315" s="104">
        <f t="shared" si="172"/>
        <v>9.3196644920782844E-3</v>
      </c>
      <c r="P315" s="104">
        <f t="shared" si="173"/>
        <v>9.0909090909090905E-3</v>
      </c>
      <c r="Q315" s="104">
        <f t="shared" si="174"/>
        <v>1.0280373831775701E-2</v>
      </c>
      <c r="R315" s="104">
        <f t="shared" si="175"/>
        <v>1.2636899747262006E-2</v>
      </c>
      <c r="S315" s="104">
        <f t="shared" si="176"/>
        <v>1.2676056338028169E-2</v>
      </c>
      <c r="T315" s="104">
        <f t="shared" si="177"/>
        <v>9.730538922155689E-3</v>
      </c>
      <c r="U315" s="104">
        <f t="shared" si="178"/>
        <v>7.832898172323759E-3</v>
      </c>
      <c r="V315" s="104">
        <f t="shared" si="178"/>
        <v>1.5536723163841809E-2</v>
      </c>
      <c r="W315" s="30"/>
      <c r="X315" s="9">
        <f t="shared" si="179"/>
        <v>0.83333333333333326</v>
      </c>
      <c r="Y315" s="12">
        <f t="shared" si="180"/>
        <v>5.0104073743681247E-3</v>
      </c>
    </row>
    <row r="316" spans="1:25" s="21" customFormat="1" ht="24.9" customHeight="1" x14ac:dyDescent="0.3">
      <c r="A316" s="8" t="s">
        <v>204</v>
      </c>
      <c r="B316" s="80">
        <v>57</v>
      </c>
      <c r="C316" s="80">
        <v>58</v>
      </c>
      <c r="D316" s="80">
        <v>71</v>
      </c>
      <c r="E316" s="80">
        <v>60</v>
      </c>
      <c r="F316" s="80">
        <v>70</v>
      </c>
      <c r="G316" s="80">
        <v>84</v>
      </c>
      <c r="H316" s="80">
        <v>72</v>
      </c>
      <c r="I316" s="80">
        <v>69</v>
      </c>
      <c r="J316" s="80">
        <v>58</v>
      </c>
      <c r="K316" s="80">
        <v>71</v>
      </c>
      <c r="L316" s="30"/>
      <c r="M316" s="104">
        <f t="shared" si="170"/>
        <v>0.05</v>
      </c>
      <c r="N316" s="104">
        <f t="shared" si="171"/>
        <v>5.0966608084358524E-2</v>
      </c>
      <c r="O316" s="104">
        <f t="shared" si="172"/>
        <v>6.6169617893755819E-2</v>
      </c>
      <c r="P316" s="104">
        <f t="shared" si="173"/>
        <v>5.4545454545454543E-2</v>
      </c>
      <c r="Q316" s="104">
        <f t="shared" si="174"/>
        <v>6.5420560747663545E-2</v>
      </c>
      <c r="R316" s="104">
        <f t="shared" si="175"/>
        <v>7.0766638584667224E-2</v>
      </c>
      <c r="S316" s="104">
        <f t="shared" si="176"/>
        <v>5.0704225352112678E-2</v>
      </c>
      <c r="T316" s="104">
        <f t="shared" si="177"/>
        <v>5.1646706586826345E-2</v>
      </c>
      <c r="U316" s="104">
        <f t="shared" si="178"/>
        <v>3.7859007832898174E-2</v>
      </c>
      <c r="V316" s="104">
        <f t="shared" si="178"/>
        <v>5.014124293785311E-2</v>
      </c>
      <c r="W316" s="30"/>
      <c r="X316" s="9">
        <f t="shared" si="179"/>
        <v>0.2456140350877194</v>
      </c>
      <c r="Y316" s="12">
        <f t="shared" si="180"/>
        <v>1.4124293785310743E-4</v>
      </c>
    </row>
    <row r="317" spans="1:25" s="21" customFormat="1" ht="24.9" customHeight="1" x14ac:dyDescent="0.3">
      <c r="A317" s="8" t="s">
        <v>96</v>
      </c>
      <c r="B317" s="80">
        <v>7</v>
      </c>
      <c r="C317" s="80">
        <v>21</v>
      </c>
      <c r="D317" s="80">
        <v>17</v>
      </c>
      <c r="E317" s="80">
        <v>17</v>
      </c>
      <c r="F317" s="80">
        <v>11</v>
      </c>
      <c r="G317" s="80">
        <v>20</v>
      </c>
      <c r="H317" s="80">
        <v>18</v>
      </c>
      <c r="I317" s="80">
        <v>20</v>
      </c>
      <c r="J317" s="80">
        <v>22</v>
      </c>
      <c r="K317" s="80">
        <v>15</v>
      </c>
      <c r="L317" s="30"/>
      <c r="M317" s="104">
        <f t="shared" si="170"/>
        <v>6.1403508771929825E-3</v>
      </c>
      <c r="N317" s="104">
        <f t="shared" si="171"/>
        <v>1.8453427065026361E-2</v>
      </c>
      <c r="O317" s="104">
        <f t="shared" si="172"/>
        <v>1.5843429636533086E-2</v>
      </c>
      <c r="P317" s="104">
        <f t="shared" si="173"/>
        <v>1.5454545454545455E-2</v>
      </c>
      <c r="Q317" s="104">
        <f t="shared" si="174"/>
        <v>1.0280373831775701E-2</v>
      </c>
      <c r="R317" s="104">
        <f t="shared" si="175"/>
        <v>1.6849199663016005E-2</v>
      </c>
      <c r="S317" s="104">
        <f t="shared" si="176"/>
        <v>1.2676056338028169E-2</v>
      </c>
      <c r="T317" s="104">
        <f t="shared" si="177"/>
        <v>1.4970059880239521E-2</v>
      </c>
      <c r="U317" s="104">
        <f t="shared" si="178"/>
        <v>1.4360313315926894E-2</v>
      </c>
      <c r="V317" s="104">
        <f t="shared" si="178"/>
        <v>1.059322033898305E-2</v>
      </c>
      <c r="W317" s="30"/>
      <c r="X317" s="9">
        <f t="shared" si="179"/>
        <v>1.1428571428571428</v>
      </c>
      <c r="Y317" s="12">
        <f t="shared" si="180"/>
        <v>4.4528694617900679E-3</v>
      </c>
    </row>
    <row r="318" spans="1:25" s="21" customFormat="1" ht="24.9" customHeight="1" x14ac:dyDescent="0.3">
      <c r="A318" s="8" t="s">
        <v>132</v>
      </c>
      <c r="B318" s="80">
        <v>12</v>
      </c>
      <c r="C318" s="80">
        <v>13</v>
      </c>
      <c r="D318" s="80">
        <v>9</v>
      </c>
      <c r="E318" s="80">
        <v>12</v>
      </c>
      <c r="F318" s="80">
        <v>18</v>
      </c>
      <c r="G318" s="80">
        <v>8</v>
      </c>
      <c r="H318" s="80">
        <v>17</v>
      </c>
      <c r="I318" s="80">
        <v>8</v>
      </c>
      <c r="J318" s="80">
        <v>11</v>
      </c>
      <c r="K318" s="80">
        <v>4</v>
      </c>
      <c r="L318" s="30"/>
      <c r="M318" s="104">
        <f t="shared" si="170"/>
        <v>1.0526315789473684E-2</v>
      </c>
      <c r="N318" s="104">
        <f t="shared" si="171"/>
        <v>1.1423550087873463E-2</v>
      </c>
      <c r="O318" s="104">
        <f t="shared" si="172"/>
        <v>8.3876980428704562E-3</v>
      </c>
      <c r="P318" s="104">
        <f t="shared" si="173"/>
        <v>1.090909090909091E-2</v>
      </c>
      <c r="Q318" s="104">
        <f t="shared" si="174"/>
        <v>1.6822429906542057E-2</v>
      </c>
      <c r="R318" s="104">
        <f t="shared" si="175"/>
        <v>6.7396798652064023E-3</v>
      </c>
      <c r="S318" s="104">
        <f t="shared" si="176"/>
        <v>1.1971830985915493E-2</v>
      </c>
      <c r="T318" s="104">
        <f t="shared" si="177"/>
        <v>5.9880239520958087E-3</v>
      </c>
      <c r="U318" s="104">
        <f t="shared" si="178"/>
        <v>7.1801566579634468E-3</v>
      </c>
      <c r="V318" s="104">
        <f t="shared" si="178"/>
        <v>2.8248587570621469E-3</v>
      </c>
      <c r="W318" s="30"/>
      <c r="X318" s="9">
        <f t="shared" si="179"/>
        <v>-0.66666666666666674</v>
      </c>
      <c r="Y318" s="12">
        <f t="shared" si="180"/>
        <v>-7.7014570324115371E-3</v>
      </c>
    </row>
    <row r="319" spans="1:25" s="21" customFormat="1" ht="24.9" customHeight="1" x14ac:dyDescent="0.3">
      <c r="A319" s="8" t="s">
        <v>98</v>
      </c>
      <c r="B319" s="80">
        <v>656</v>
      </c>
      <c r="C319" s="80">
        <v>644</v>
      </c>
      <c r="D319" s="80">
        <v>632</v>
      </c>
      <c r="E319" s="80">
        <v>626</v>
      </c>
      <c r="F319" s="80">
        <v>643</v>
      </c>
      <c r="G319" s="80">
        <v>711</v>
      </c>
      <c r="H319" s="80">
        <v>911</v>
      </c>
      <c r="I319" s="80">
        <v>862</v>
      </c>
      <c r="J319" s="80">
        <v>1052</v>
      </c>
      <c r="K319" s="80">
        <v>949</v>
      </c>
      <c r="L319" s="30"/>
      <c r="M319" s="104">
        <f t="shared" si="170"/>
        <v>0.57543859649122808</v>
      </c>
      <c r="N319" s="104">
        <f t="shared" si="171"/>
        <v>0.56590509666080846</v>
      </c>
      <c r="O319" s="104">
        <f t="shared" si="172"/>
        <v>0.58900279589934768</v>
      </c>
      <c r="P319" s="104">
        <f t="shared" si="173"/>
        <v>0.56909090909090909</v>
      </c>
      <c r="Q319" s="104">
        <f t="shared" si="174"/>
        <v>0.60093457943925233</v>
      </c>
      <c r="R319" s="104">
        <f t="shared" si="175"/>
        <v>0.59898904802021902</v>
      </c>
      <c r="S319" s="104">
        <f t="shared" si="176"/>
        <v>0.64154929577464792</v>
      </c>
      <c r="T319" s="104">
        <f t="shared" si="177"/>
        <v>0.64520958083832336</v>
      </c>
      <c r="U319" s="104">
        <f t="shared" si="178"/>
        <v>0.6866840731070496</v>
      </c>
      <c r="V319" s="104">
        <f t="shared" si="178"/>
        <v>0.67019774011299438</v>
      </c>
      <c r="W319" s="30"/>
      <c r="X319" s="9">
        <f t="shared" si="179"/>
        <v>0.44664634146341453</v>
      </c>
      <c r="Y319" s="12">
        <f t="shared" si="180"/>
        <v>9.4759143621766295E-2</v>
      </c>
    </row>
    <row r="320" spans="1:25" s="21" customFormat="1" ht="24.9" customHeight="1" x14ac:dyDescent="0.3">
      <c r="A320" s="8" t="s">
        <v>99</v>
      </c>
      <c r="B320" s="80">
        <v>82</v>
      </c>
      <c r="C320" s="80">
        <v>101</v>
      </c>
      <c r="D320" s="80">
        <v>71</v>
      </c>
      <c r="E320" s="80">
        <v>81</v>
      </c>
      <c r="F320" s="80">
        <v>83</v>
      </c>
      <c r="G320" s="80">
        <v>91</v>
      </c>
      <c r="H320" s="80">
        <v>79</v>
      </c>
      <c r="I320" s="80">
        <v>73</v>
      </c>
      <c r="J320" s="80">
        <v>93</v>
      </c>
      <c r="K320" s="80">
        <v>138</v>
      </c>
      <c r="L320" s="30"/>
      <c r="M320" s="104">
        <f t="shared" si="170"/>
        <v>7.192982456140351E-2</v>
      </c>
      <c r="N320" s="104">
        <f t="shared" si="171"/>
        <v>8.8752196836555358E-2</v>
      </c>
      <c r="O320" s="104">
        <f t="shared" si="172"/>
        <v>6.6169617893755819E-2</v>
      </c>
      <c r="P320" s="104">
        <f t="shared" si="173"/>
        <v>7.3636363636363639E-2</v>
      </c>
      <c r="Q320" s="104">
        <f t="shared" si="174"/>
        <v>7.7570093457943926E-2</v>
      </c>
      <c r="R320" s="104">
        <f t="shared" si="175"/>
        <v>7.6663858466722828E-2</v>
      </c>
      <c r="S320" s="104">
        <f t="shared" si="176"/>
        <v>5.5633802816901411E-2</v>
      </c>
      <c r="T320" s="104">
        <f t="shared" si="177"/>
        <v>5.4640718562874252E-2</v>
      </c>
      <c r="U320" s="104">
        <f t="shared" si="178"/>
        <v>6.0704960835509136E-2</v>
      </c>
      <c r="V320" s="104">
        <f t="shared" si="178"/>
        <v>9.7457627118644072E-2</v>
      </c>
      <c r="W320" s="30"/>
      <c r="X320" s="9">
        <f t="shared" si="179"/>
        <v>0.68292682926829262</v>
      </c>
      <c r="Y320" s="12">
        <f t="shared" si="180"/>
        <v>2.5527802557240561E-2</v>
      </c>
    </row>
    <row r="321" spans="1:25" s="21" customFormat="1" ht="24.9" customHeight="1" x14ac:dyDescent="0.3">
      <c r="A321" s="8" t="s">
        <v>100</v>
      </c>
      <c r="B321" s="80">
        <v>18</v>
      </c>
      <c r="C321" s="80">
        <v>21</v>
      </c>
      <c r="D321" s="80">
        <v>25</v>
      </c>
      <c r="E321" s="80">
        <v>17</v>
      </c>
      <c r="F321" s="80">
        <v>16</v>
      </c>
      <c r="G321" s="80">
        <v>18</v>
      </c>
      <c r="H321" s="80">
        <v>28</v>
      </c>
      <c r="I321" s="80">
        <v>20</v>
      </c>
      <c r="J321" s="80">
        <v>19</v>
      </c>
      <c r="K321" s="80">
        <v>18</v>
      </c>
      <c r="L321" s="30"/>
      <c r="M321" s="104">
        <f t="shared" si="170"/>
        <v>1.5789473684210527E-2</v>
      </c>
      <c r="N321" s="104">
        <f t="shared" si="171"/>
        <v>1.8453427065026361E-2</v>
      </c>
      <c r="O321" s="104">
        <f t="shared" si="172"/>
        <v>2.3299161230195712E-2</v>
      </c>
      <c r="P321" s="104">
        <f t="shared" si="173"/>
        <v>1.5454545454545455E-2</v>
      </c>
      <c r="Q321" s="104">
        <f t="shared" si="174"/>
        <v>1.4953271028037384E-2</v>
      </c>
      <c r="R321" s="104">
        <f t="shared" si="175"/>
        <v>1.5164279696714406E-2</v>
      </c>
      <c r="S321" s="104">
        <f t="shared" si="176"/>
        <v>1.9718309859154931E-2</v>
      </c>
      <c r="T321" s="104">
        <f t="shared" si="177"/>
        <v>1.4970059880239521E-2</v>
      </c>
      <c r="U321" s="104">
        <f t="shared" si="178"/>
        <v>1.2402088772845953E-2</v>
      </c>
      <c r="V321" s="104">
        <f t="shared" si="178"/>
        <v>1.2711864406779662E-2</v>
      </c>
      <c r="W321" s="30"/>
      <c r="X321" s="9">
        <f t="shared" si="179"/>
        <v>0</v>
      </c>
      <c r="Y321" s="12">
        <f t="shared" si="180"/>
        <v>-3.077609277430865E-3</v>
      </c>
    </row>
    <row r="322" spans="1:25" s="21" customFormat="1" ht="24.9" customHeight="1" x14ac:dyDescent="0.3">
      <c r="A322" s="8" t="s">
        <v>101</v>
      </c>
      <c r="B322" s="80">
        <v>33</v>
      </c>
      <c r="C322" s="80">
        <v>38</v>
      </c>
      <c r="D322" s="80">
        <v>20</v>
      </c>
      <c r="E322" s="80">
        <v>27</v>
      </c>
      <c r="F322" s="80">
        <v>15</v>
      </c>
      <c r="G322" s="80">
        <v>33</v>
      </c>
      <c r="H322" s="80">
        <v>29</v>
      </c>
      <c r="I322" s="80">
        <v>30</v>
      </c>
      <c r="J322" s="80">
        <v>22</v>
      </c>
      <c r="K322" s="80">
        <v>15</v>
      </c>
      <c r="L322" s="30"/>
      <c r="M322" s="104">
        <f t="shared" si="170"/>
        <v>2.8947368421052631E-2</v>
      </c>
      <c r="N322" s="104">
        <f t="shared" si="171"/>
        <v>3.3391915641476276E-2</v>
      </c>
      <c r="O322" s="104">
        <f t="shared" si="172"/>
        <v>1.8639328984156569E-2</v>
      </c>
      <c r="P322" s="104">
        <f t="shared" si="173"/>
        <v>2.4545454545454544E-2</v>
      </c>
      <c r="Q322" s="104">
        <f t="shared" si="174"/>
        <v>1.4018691588785047E-2</v>
      </c>
      <c r="R322" s="104">
        <f t="shared" si="175"/>
        <v>2.780117944397641E-2</v>
      </c>
      <c r="S322" s="104">
        <f t="shared" si="176"/>
        <v>2.0422535211267606E-2</v>
      </c>
      <c r="T322" s="104">
        <f t="shared" si="177"/>
        <v>2.2455089820359281E-2</v>
      </c>
      <c r="U322" s="104">
        <f t="shared" si="178"/>
        <v>1.4360313315926894E-2</v>
      </c>
      <c r="V322" s="104">
        <f t="shared" si="178"/>
        <v>1.059322033898305E-2</v>
      </c>
      <c r="W322" s="30"/>
      <c r="X322" s="9">
        <f t="shared" si="179"/>
        <v>-0.54545454545454541</v>
      </c>
      <c r="Y322" s="12">
        <f t="shared" si="180"/>
        <v>-1.8354148082069581E-2</v>
      </c>
    </row>
    <row r="323" spans="1:25" s="21" customFormat="1" ht="24.9" customHeight="1" x14ac:dyDescent="0.3">
      <c r="A323" s="8" t="s">
        <v>102</v>
      </c>
      <c r="B323" s="80">
        <v>2</v>
      </c>
      <c r="C323" s="80">
        <v>2</v>
      </c>
      <c r="D323" s="80">
        <v>1</v>
      </c>
      <c r="E323" s="80">
        <v>4</v>
      </c>
      <c r="F323" s="80">
        <v>1</v>
      </c>
      <c r="G323" s="80">
        <v>3</v>
      </c>
      <c r="H323" s="80">
        <v>3</v>
      </c>
      <c r="I323" s="80">
        <v>3</v>
      </c>
      <c r="J323" s="80">
        <v>6</v>
      </c>
      <c r="K323" s="80">
        <v>6</v>
      </c>
      <c r="L323" s="30"/>
      <c r="M323" s="104">
        <f t="shared" si="170"/>
        <v>1.7543859649122807E-3</v>
      </c>
      <c r="N323" s="104">
        <f t="shared" si="171"/>
        <v>1.7574692442882249E-3</v>
      </c>
      <c r="O323" s="104">
        <f t="shared" si="172"/>
        <v>9.3196644920782849E-4</v>
      </c>
      <c r="P323" s="104">
        <f t="shared" si="173"/>
        <v>3.6363636363636364E-3</v>
      </c>
      <c r="Q323" s="104">
        <f t="shared" si="174"/>
        <v>9.3457943925233649E-4</v>
      </c>
      <c r="R323" s="104">
        <f t="shared" si="175"/>
        <v>2.527379949452401E-3</v>
      </c>
      <c r="S323" s="104">
        <f t="shared" si="176"/>
        <v>2.112676056338028E-3</v>
      </c>
      <c r="T323" s="104">
        <f t="shared" si="177"/>
        <v>2.2455089820359281E-3</v>
      </c>
      <c r="U323" s="104">
        <f t="shared" si="178"/>
        <v>3.9164490861618795E-3</v>
      </c>
      <c r="V323" s="104">
        <f t="shared" si="178"/>
        <v>4.2372881355932203E-3</v>
      </c>
      <c r="W323" s="30"/>
      <c r="X323" s="9">
        <f t="shared" si="179"/>
        <v>2</v>
      </c>
      <c r="Y323" s="12">
        <f t="shared" si="180"/>
        <v>2.4829021706809394E-3</v>
      </c>
    </row>
    <row r="324" spans="1:25" s="21" customFormat="1" ht="24.9" customHeight="1" x14ac:dyDescent="0.3">
      <c r="A324" s="8" t="s">
        <v>103</v>
      </c>
      <c r="B324" s="80">
        <v>130</v>
      </c>
      <c r="C324" s="80">
        <v>113</v>
      </c>
      <c r="D324" s="80">
        <v>89</v>
      </c>
      <c r="E324" s="80">
        <v>93</v>
      </c>
      <c r="F324" s="80">
        <v>73</v>
      </c>
      <c r="G324" s="80">
        <v>67</v>
      </c>
      <c r="H324" s="80">
        <v>73</v>
      </c>
      <c r="I324" s="80">
        <v>72</v>
      </c>
      <c r="J324" s="80">
        <v>77</v>
      </c>
      <c r="K324" s="80">
        <v>41</v>
      </c>
      <c r="L324" s="30"/>
      <c r="M324" s="104">
        <f t="shared" si="170"/>
        <v>0.11403508771929824</v>
      </c>
      <c r="N324" s="104">
        <f t="shared" si="171"/>
        <v>9.9297012302284715E-2</v>
      </c>
      <c r="O324" s="104">
        <f t="shared" si="172"/>
        <v>8.2945013979496732E-2</v>
      </c>
      <c r="P324" s="104">
        <f t="shared" si="173"/>
        <v>8.4545454545454549E-2</v>
      </c>
      <c r="Q324" s="104">
        <f t="shared" si="174"/>
        <v>6.822429906542056E-2</v>
      </c>
      <c r="R324" s="104">
        <f t="shared" si="175"/>
        <v>5.6444818871103621E-2</v>
      </c>
      <c r="S324" s="104">
        <f t="shared" si="176"/>
        <v>5.1408450704225353E-2</v>
      </c>
      <c r="T324" s="104">
        <f t="shared" si="177"/>
        <v>5.3892215568862277E-2</v>
      </c>
      <c r="U324" s="104">
        <f t="shared" si="178"/>
        <v>5.0261096605744127E-2</v>
      </c>
      <c r="V324" s="104">
        <f t="shared" si="178"/>
        <v>2.8954802259887006E-2</v>
      </c>
      <c r="W324" s="30"/>
      <c r="X324" s="9">
        <f t="shared" si="179"/>
        <v>-0.68461538461538463</v>
      </c>
      <c r="Y324" s="12">
        <f t="shared" si="180"/>
        <v>-8.5080285459411237E-2</v>
      </c>
    </row>
    <row r="325" spans="1:25" s="21" customFormat="1" ht="24.9" customHeight="1" x14ac:dyDescent="0.3">
      <c r="A325" s="52" t="s">
        <v>4</v>
      </c>
      <c r="B325" s="81">
        <v>1140</v>
      </c>
      <c r="C325" s="81">
        <v>1138</v>
      </c>
      <c r="D325" s="81">
        <v>1073</v>
      </c>
      <c r="E325" s="81">
        <v>1100</v>
      </c>
      <c r="F325" s="81">
        <v>1070</v>
      </c>
      <c r="G325" s="81">
        <v>1187</v>
      </c>
      <c r="H325" s="81">
        <v>1420</v>
      </c>
      <c r="I325" s="81">
        <v>1336</v>
      </c>
      <c r="J325" s="81">
        <v>1532</v>
      </c>
      <c r="K325" s="81">
        <v>1416</v>
      </c>
      <c r="L325" s="94"/>
      <c r="M325" s="105">
        <f t="shared" si="170"/>
        <v>1</v>
      </c>
      <c r="N325" s="105">
        <f t="shared" si="171"/>
        <v>1</v>
      </c>
      <c r="O325" s="105">
        <f t="shared" si="172"/>
        <v>1</v>
      </c>
      <c r="P325" s="105">
        <f t="shared" si="173"/>
        <v>1</v>
      </c>
      <c r="Q325" s="105">
        <f t="shared" si="174"/>
        <v>1</v>
      </c>
      <c r="R325" s="105">
        <f t="shared" si="175"/>
        <v>1</v>
      </c>
      <c r="S325" s="105">
        <f t="shared" si="176"/>
        <v>1</v>
      </c>
      <c r="T325" s="105">
        <f t="shared" si="177"/>
        <v>1</v>
      </c>
      <c r="U325" s="105">
        <f t="shared" si="178"/>
        <v>1</v>
      </c>
      <c r="V325" s="105">
        <f t="shared" si="178"/>
        <v>1</v>
      </c>
      <c r="W325" s="94"/>
      <c r="X325" s="10">
        <f t="shared" si="179"/>
        <v>0.24210526315789482</v>
      </c>
      <c r="Y325" s="14">
        <f t="shared" si="180"/>
        <v>0</v>
      </c>
    </row>
    <row r="326" spans="1:25" s="21" customFormat="1" ht="24.9" customHeight="1" x14ac:dyDescent="0.3">
      <c r="A326" s="13" t="s">
        <v>227</v>
      </c>
      <c r="B326" s="13"/>
      <c r="C326" s="85"/>
      <c r="D326" s="85"/>
      <c r="E326" s="85"/>
      <c r="F326" s="85"/>
      <c r="G326" s="85"/>
      <c r="H326" s="85"/>
      <c r="I326" s="85"/>
      <c r="J326" s="85"/>
      <c r="K326" s="85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24"/>
      <c r="W326" s="30"/>
      <c r="X326" s="53"/>
      <c r="Y326" s="53"/>
    </row>
    <row r="327" spans="1:25" s="21" customFormat="1" ht="24.9" customHeight="1" x14ac:dyDescent="0.3"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24"/>
      <c r="W327" s="30"/>
      <c r="X327" s="53"/>
      <c r="Y327" s="53"/>
    </row>
    <row r="328" spans="1:25" s="21" customFormat="1" ht="50.1" customHeight="1" x14ac:dyDescent="0.3">
      <c r="A328" s="36" t="s">
        <v>133</v>
      </c>
      <c r="B328" s="42">
        <v>2013</v>
      </c>
      <c r="C328" s="42">
        <v>2014</v>
      </c>
      <c r="D328" s="42">
        <v>2015</v>
      </c>
      <c r="E328" s="42">
        <v>2016</v>
      </c>
      <c r="F328" s="42">
        <v>2017</v>
      </c>
      <c r="G328" s="42">
        <v>2018</v>
      </c>
      <c r="H328" s="42">
        <v>2019</v>
      </c>
      <c r="I328" s="42">
        <v>2020</v>
      </c>
      <c r="J328" s="42">
        <v>2021</v>
      </c>
      <c r="K328" s="42">
        <v>2022</v>
      </c>
      <c r="L328" s="95"/>
      <c r="M328" s="42">
        <v>2013</v>
      </c>
      <c r="N328" s="42">
        <v>2014</v>
      </c>
      <c r="O328" s="42">
        <v>2015</v>
      </c>
      <c r="P328" s="42">
        <v>2016</v>
      </c>
      <c r="Q328" s="42">
        <v>2017</v>
      </c>
      <c r="R328" s="42">
        <v>2018</v>
      </c>
      <c r="S328" s="42">
        <v>2019</v>
      </c>
      <c r="T328" s="42">
        <v>2020</v>
      </c>
      <c r="U328" s="42">
        <v>2021</v>
      </c>
      <c r="V328" s="42">
        <v>2022</v>
      </c>
      <c r="W328" s="96"/>
      <c r="X328" s="42" t="s">
        <v>237</v>
      </c>
      <c r="Y328" s="42" t="s">
        <v>239</v>
      </c>
    </row>
    <row r="329" spans="1:25" s="21" customFormat="1" ht="24.9" customHeight="1" x14ac:dyDescent="0.3">
      <c r="A329" s="8" t="s">
        <v>134</v>
      </c>
      <c r="B329" s="80">
        <v>1065</v>
      </c>
      <c r="C329" s="80">
        <v>1068</v>
      </c>
      <c r="D329" s="80">
        <v>1013</v>
      </c>
      <c r="E329" s="80">
        <v>1050</v>
      </c>
      <c r="F329" s="80">
        <v>1027</v>
      </c>
      <c r="G329" s="80">
        <v>1154</v>
      </c>
      <c r="H329" s="80">
        <v>1358</v>
      </c>
      <c r="I329" s="80">
        <v>1265</v>
      </c>
      <c r="J329" s="80">
        <v>1425</v>
      </c>
      <c r="K329" s="80">
        <v>1303</v>
      </c>
      <c r="L329" s="30"/>
      <c r="M329" s="104">
        <f t="shared" ref="M329:V330" si="181">B329/B$331</f>
        <v>0.93421052631578949</v>
      </c>
      <c r="N329" s="104">
        <f t="shared" si="181"/>
        <v>0.93848857644991213</v>
      </c>
      <c r="O329" s="104">
        <f t="shared" si="181"/>
        <v>0.94408201304753026</v>
      </c>
      <c r="P329" s="104">
        <f t="shared" si="181"/>
        <v>0.95454545454545459</v>
      </c>
      <c r="Q329" s="104">
        <f t="shared" si="181"/>
        <v>0.95981308411214949</v>
      </c>
      <c r="R329" s="104">
        <f t="shared" si="181"/>
        <v>0.97219882055602358</v>
      </c>
      <c r="S329" s="104">
        <f t="shared" si="181"/>
        <v>0.95633802816901403</v>
      </c>
      <c r="T329" s="104">
        <f t="shared" si="181"/>
        <v>0.94685628742514971</v>
      </c>
      <c r="U329" s="104">
        <f t="shared" si="181"/>
        <v>0.93015665796344649</v>
      </c>
      <c r="V329" s="104">
        <f>K329/K$331</f>
        <v>0.92019774011299438</v>
      </c>
      <c r="W329" s="30"/>
      <c r="X329" s="9">
        <f t="shared" ref="X329:X331" si="182">K329/B329-1</f>
        <v>0.22347417840375594</v>
      </c>
      <c r="Y329" s="12">
        <f t="shared" ref="Y329:Y331" si="183">V329-M329</f>
        <v>-1.4012786202795113E-2</v>
      </c>
    </row>
    <row r="330" spans="1:25" s="21" customFormat="1" ht="24.9" customHeight="1" x14ac:dyDescent="0.3">
      <c r="A330" s="8" t="s">
        <v>12</v>
      </c>
      <c r="B330" s="80">
        <v>75</v>
      </c>
      <c r="C330" s="80">
        <v>70</v>
      </c>
      <c r="D330" s="80">
        <v>60</v>
      </c>
      <c r="E330" s="80">
        <v>50</v>
      </c>
      <c r="F330" s="80">
        <v>43</v>
      </c>
      <c r="G330" s="80">
        <v>33</v>
      </c>
      <c r="H330" s="80">
        <v>62</v>
      </c>
      <c r="I330" s="80">
        <v>71</v>
      </c>
      <c r="J330" s="80">
        <v>107</v>
      </c>
      <c r="K330" s="80">
        <v>113</v>
      </c>
      <c r="L330" s="30"/>
      <c r="M330" s="104">
        <f t="shared" si="181"/>
        <v>6.5789473684210523E-2</v>
      </c>
      <c r="N330" s="104">
        <f t="shared" si="181"/>
        <v>6.1511423550087874E-2</v>
      </c>
      <c r="O330" s="104">
        <f t="shared" si="181"/>
        <v>5.591798695246971E-2</v>
      </c>
      <c r="P330" s="104">
        <f t="shared" si="181"/>
        <v>4.5454545454545456E-2</v>
      </c>
      <c r="Q330" s="104">
        <f t="shared" si="181"/>
        <v>4.018691588785047E-2</v>
      </c>
      <c r="R330" s="104">
        <f t="shared" si="181"/>
        <v>2.780117944397641E-2</v>
      </c>
      <c r="S330" s="104">
        <f t="shared" si="181"/>
        <v>4.3661971830985913E-2</v>
      </c>
      <c r="T330" s="104">
        <f t="shared" si="181"/>
        <v>5.3143712574850302E-2</v>
      </c>
      <c r="U330" s="104">
        <f t="shared" si="181"/>
        <v>6.9843342036553527E-2</v>
      </c>
      <c r="V330" s="104">
        <f t="shared" si="181"/>
        <v>7.980225988700565E-2</v>
      </c>
      <c r="W330" s="30"/>
      <c r="X330" s="9">
        <f t="shared" si="182"/>
        <v>0.5066666666666666</v>
      </c>
      <c r="Y330" s="12">
        <f t="shared" si="183"/>
        <v>1.4012786202795127E-2</v>
      </c>
    </row>
    <row r="331" spans="1:25" s="21" customFormat="1" ht="24.9" customHeight="1" x14ac:dyDescent="0.3">
      <c r="A331" s="52" t="s">
        <v>4</v>
      </c>
      <c r="B331" s="81">
        <v>1140</v>
      </c>
      <c r="C331" s="81">
        <v>1138</v>
      </c>
      <c r="D331" s="81">
        <v>1073</v>
      </c>
      <c r="E331" s="81">
        <v>1100</v>
      </c>
      <c r="F331" s="81">
        <v>1070</v>
      </c>
      <c r="G331" s="81">
        <v>1187</v>
      </c>
      <c r="H331" s="81">
        <v>1420</v>
      </c>
      <c r="I331" s="81">
        <v>1336</v>
      </c>
      <c r="J331" s="81">
        <v>1532</v>
      </c>
      <c r="K331" s="81">
        <v>1416</v>
      </c>
      <c r="L331" s="94"/>
      <c r="M331" s="105">
        <v>1</v>
      </c>
      <c r="N331" s="105">
        <v>1</v>
      </c>
      <c r="O331" s="105">
        <v>1</v>
      </c>
      <c r="P331" s="105">
        <v>1</v>
      </c>
      <c r="Q331" s="105">
        <v>1</v>
      </c>
      <c r="R331" s="105">
        <v>1</v>
      </c>
      <c r="S331" s="105">
        <v>1</v>
      </c>
      <c r="T331" s="105">
        <v>1</v>
      </c>
      <c r="U331" s="105">
        <v>1</v>
      </c>
      <c r="V331" s="105">
        <v>1</v>
      </c>
      <c r="W331" s="94"/>
      <c r="X331" s="10">
        <f t="shared" si="182"/>
        <v>0.24210526315789482</v>
      </c>
      <c r="Y331" s="14">
        <f t="shared" si="183"/>
        <v>0</v>
      </c>
    </row>
    <row r="332" spans="1:25" s="21" customFormat="1" ht="24.9" customHeight="1" x14ac:dyDescent="0.3"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24"/>
      <c r="W332" s="30"/>
      <c r="X332" s="53"/>
      <c r="Y332" s="53"/>
    </row>
    <row r="333" spans="1:25" s="21" customFormat="1" ht="50.1" customHeight="1" x14ac:dyDescent="0.3">
      <c r="A333" s="36" t="s">
        <v>135</v>
      </c>
      <c r="B333" s="42">
        <v>2013</v>
      </c>
      <c r="C333" s="42">
        <v>2014</v>
      </c>
      <c r="D333" s="42">
        <v>2015</v>
      </c>
      <c r="E333" s="42">
        <v>2016</v>
      </c>
      <c r="F333" s="42">
        <v>2017</v>
      </c>
      <c r="G333" s="42">
        <v>2018</v>
      </c>
      <c r="H333" s="42">
        <v>2019</v>
      </c>
      <c r="I333" s="42">
        <v>2020</v>
      </c>
      <c r="J333" s="42">
        <v>2021</v>
      </c>
      <c r="K333" s="42">
        <v>2022</v>
      </c>
      <c r="L333" s="95"/>
      <c r="M333" s="42">
        <v>2013</v>
      </c>
      <c r="N333" s="42">
        <v>2014</v>
      </c>
      <c r="O333" s="42">
        <v>2015</v>
      </c>
      <c r="P333" s="42">
        <v>2016</v>
      </c>
      <c r="Q333" s="42">
        <v>2017</v>
      </c>
      <c r="R333" s="42">
        <v>2018</v>
      </c>
      <c r="S333" s="42">
        <v>2019</v>
      </c>
      <c r="T333" s="42">
        <v>2020</v>
      </c>
      <c r="U333" s="42">
        <v>2021</v>
      </c>
      <c r="V333" s="42">
        <v>2022</v>
      </c>
      <c r="W333" s="96"/>
      <c r="X333" s="42" t="s">
        <v>237</v>
      </c>
      <c r="Y333" s="42" t="s">
        <v>239</v>
      </c>
    </row>
    <row r="334" spans="1:25" s="21" customFormat="1" ht="24.9" customHeight="1" x14ac:dyDescent="0.3">
      <c r="A334" s="8" t="s">
        <v>136</v>
      </c>
      <c r="B334" s="80">
        <v>914</v>
      </c>
      <c r="C334" s="80">
        <v>925</v>
      </c>
      <c r="D334" s="80">
        <v>1043</v>
      </c>
      <c r="E334" s="80">
        <v>1036</v>
      </c>
      <c r="F334" s="80">
        <v>901</v>
      </c>
      <c r="G334" s="80">
        <v>996</v>
      </c>
      <c r="H334" s="80">
        <v>990</v>
      </c>
      <c r="I334" s="80">
        <v>947</v>
      </c>
      <c r="J334" s="80">
        <v>957</v>
      </c>
      <c r="K334" s="80">
        <v>995</v>
      </c>
      <c r="L334" s="30"/>
      <c r="M334" s="104">
        <f t="shared" ref="M334:V336" si="184">B334/B$337</f>
        <v>0.4911337990327781</v>
      </c>
      <c r="N334" s="104">
        <f t="shared" si="184"/>
        <v>0.46342685370741482</v>
      </c>
      <c r="O334" s="104">
        <f t="shared" si="184"/>
        <v>0.54209979209979209</v>
      </c>
      <c r="P334" s="104">
        <f t="shared" si="184"/>
        <v>0.51903807615230457</v>
      </c>
      <c r="Q334" s="104">
        <f t="shared" si="184"/>
        <v>0.48571428571428571</v>
      </c>
      <c r="R334" s="104">
        <f t="shared" si="184"/>
        <v>0.48232445520581113</v>
      </c>
      <c r="S334" s="104">
        <f t="shared" si="184"/>
        <v>0.41736930860033727</v>
      </c>
      <c r="T334" s="104">
        <f t="shared" si="184"/>
        <v>0.41828621908127206</v>
      </c>
      <c r="U334" s="104">
        <f t="shared" si="184"/>
        <v>0.43342391304347827</v>
      </c>
      <c r="V334" s="104">
        <f t="shared" si="184"/>
        <v>0.42667238421955406</v>
      </c>
      <c r="W334" s="30"/>
      <c r="X334" s="9">
        <f t="shared" ref="X334:X337" si="185">K334/B334-1</f>
        <v>8.8621444201312904E-2</v>
      </c>
      <c r="Y334" s="12">
        <f t="shared" ref="Y334:Y337" si="186">V334-M334</f>
        <v>-6.4461414813224038E-2</v>
      </c>
    </row>
    <row r="335" spans="1:25" s="21" customFormat="1" ht="24.9" customHeight="1" x14ac:dyDescent="0.3">
      <c r="A335" s="8" t="s">
        <v>137</v>
      </c>
      <c r="B335" s="80">
        <v>659</v>
      </c>
      <c r="C335" s="80">
        <v>646</v>
      </c>
      <c r="D335" s="80">
        <v>583</v>
      </c>
      <c r="E335" s="80">
        <v>644</v>
      </c>
      <c r="F335" s="80">
        <v>648</v>
      </c>
      <c r="G335" s="80">
        <v>646</v>
      </c>
      <c r="H335" s="80">
        <v>796</v>
      </c>
      <c r="I335" s="80">
        <v>755</v>
      </c>
      <c r="J335" s="80">
        <v>814</v>
      </c>
      <c r="K335" s="80">
        <v>889</v>
      </c>
      <c r="L335" s="30"/>
      <c r="M335" s="104">
        <f t="shared" si="184"/>
        <v>0.35411069317571198</v>
      </c>
      <c r="N335" s="104">
        <f t="shared" si="184"/>
        <v>0.32364729458917835</v>
      </c>
      <c r="O335" s="104">
        <f t="shared" si="184"/>
        <v>0.30301455301455299</v>
      </c>
      <c r="P335" s="104">
        <f t="shared" si="184"/>
        <v>0.32264529058116231</v>
      </c>
      <c r="Q335" s="104">
        <f t="shared" si="184"/>
        <v>0.34932614555256064</v>
      </c>
      <c r="R335" s="104">
        <f t="shared" si="184"/>
        <v>0.31283292978208233</v>
      </c>
      <c r="S335" s="104">
        <f t="shared" si="184"/>
        <v>0.33558178752107926</v>
      </c>
      <c r="T335" s="104">
        <f t="shared" si="184"/>
        <v>0.33348056537102472</v>
      </c>
      <c r="U335" s="104">
        <f t="shared" si="184"/>
        <v>0.3686594202898551</v>
      </c>
      <c r="V335" s="104">
        <f t="shared" si="184"/>
        <v>0.38121783876500859</v>
      </c>
      <c r="W335" s="30"/>
      <c r="X335" s="9">
        <f t="shared" si="185"/>
        <v>0.34901365705614573</v>
      </c>
      <c r="Y335" s="12">
        <f t="shared" si="186"/>
        <v>2.7107145589296611E-2</v>
      </c>
    </row>
    <row r="336" spans="1:25" s="21" customFormat="1" ht="24.9" customHeight="1" x14ac:dyDescent="0.3">
      <c r="A336" s="8" t="s">
        <v>225</v>
      </c>
      <c r="B336" s="80">
        <v>288</v>
      </c>
      <c r="C336" s="80">
        <v>425</v>
      </c>
      <c r="D336" s="80">
        <v>298</v>
      </c>
      <c r="E336" s="80">
        <v>316</v>
      </c>
      <c r="F336" s="80">
        <v>306</v>
      </c>
      <c r="G336" s="80">
        <v>423</v>
      </c>
      <c r="H336" s="80">
        <v>586</v>
      </c>
      <c r="I336" s="80">
        <v>562</v>
      </c>
      <c r="J336" s="80">
        <v>437</v>
      </c>
      <c r="K336" s="80">
        <v>448</v>
      </c>
      <c r="L336" s="30"/>
      <c r="M336" s="104">
        <f t="shared" si="184"/>
        <v>0.15475550779150993</v>
      </c>
      <c r="N336" s="104">
        <f t="shared" si="184"/>
        <v>0.2129258517034068</v>
      </c>
      <c r="O336" s="104">
        <f t="shared" si="184"/>
        <v>0.15488565488565489</v>
      </c>
      <c r="P336" s="104">
        <f t="shared" si="184"/>
        <v>0.15831663326653306</v>
      </c>
      <c r="Q336" s="104">
        <f t="shared" si="184"/>
        <v>0.16495956873315365</v>
      </c>
      <c r="R336" s="104">
        <f t="shared" si="184"/>
        <v>0.20484261501210654</v>
      </c>
      <c r="S336" s="104">
        <f t="shared" si="184"/>
        <v>0.24704890387858347</v>
      </c>
      <c r="T336" s="104">
        <f t="shared" si="184"/>
        <v>0.24823321554770317</v>
      </c>
      <c r="U336" s="104">
        <f t="shared" si="184"/>
        <v>0.19791666666666666</v>
      </c>
      <c r="V336" s="104">
        <f t="shared" si="184"/>
        <v>0.19210977701543738</v>
      </c>
      <c r="W336" s="30"/>
      <c r="X336" s="9">
        <f t="shared" si="185"/>
        <v>0.55555555555555558</v>
      </c>
      <c r="Y336" s="12">
        <f t="shared" si="186"/>
        <v>3.7354269223927455E-2</v>
      </c>
    </row>
    <row r="337" spans="1:25" s="21" customFormat="1" ht="24.9" customHeight="1" x14ac:dyDescent="0.3">
      <c r="A337" s="52" t="s">
        <v>4</v>
      </c>
      <c r="B337" s="81">
        <v>1861</v>
      </c>
      <c r="C337" s="81">
        <v>1996</v>
      </c>
      <c r="D337" s="81">
        <v>1924</v>
      </c>
      <c r="E337" s="81">
        <v>1996</v>
      </c>
      <c r="F337" s="81">
        <v>1855</v>
      </c>
      <c r="G337" s="81">
        <v>2065</v>
      </c>
      <c r="H337" s="81">
        <v>2372</v>
      </c>
      <c r="I337" s="81">
        <v>2264</v>
      </c>
      <c r="J337" s="81">
        <v>2208</v>
      </c>
      <c r="K337" s="81">
        <v>2332</v>
      </c>
      <c r="L337" s="94"/>
      <c r="M337" s="105">
        <v>1</v>
      </c>
      <c r="N337" s="105">
        <v>1</v>
      </c>
      <c r="O337" s="105">
        <v>1</v>
      </c>
      <c r="P337" s="105">
        <v>1</v>
      </c>
      <c r="Q337" s="105">
        <v>1</v>
      </c>
      <c r="R337" s="105">
        <v>1</v>
      </c>
      <c r="S337" s="105">
        <v>1</v>
      </c>
      <c r="T337" s="105">
        <v>1</v>
      </c>
      <c r="U337" s="105">
        <v>1</v>
      </c>
      <c r="V337" s="105">
        <v>1</v>
      </c>
      <c r="W337" s="94"/>
      <c r="X337" s="10">
        <f t="shared" si="185"/>
        <v>0.25308973670069856</v>
      </c>
      <c r="Y337" s="14">
        <f t="shared" si="186"/>
        <v>0</v>
      </c>
    </row>
    <row r="338" spans="1:25" s="21" customFormat="1" ht="24.9" customHeight="1" x14ac:dyDescent="0.3"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24"/>
      <c r="W338" s="30"/>
      <c r="X338" s="53"/>
      <c r="Y338" s="53"/>
    </row>
    <row r="339" spans="1:25" s="21" customFormat="1" ht="50.1" customHeight="1" x14ac:dyDescent="0.3">
      <c r="A339" s="36" t="s">
        <v>138</v>
      </c>
      <c r="B339" s="42">
        <v>2013</v>
      </c>
      <c r="C339" s="42">
        <v>2014</v>
      </c>
      <c r="D339" s="42">
        <v>2015</v>
      </c>
      <c r="E339" s="42">
        <v>2016</v>
      </c>
      <c r="F339" s="42">
        <v>2017</v>
      </c>
      <c r="G339" s="42">
        <v>2018</v>
      </c>
      <c r="H339" s="42">
        <v>2019</v>
      </c>
      <c r="I339" s="42">
        <v>2020</v>
      </c>
      <c r="J339" s="42">
        <v>2021</v>
      </c>
      <c r="K339" s="42">
        <v>2022</v>
      </c>
      <c r="L339" s="95"/>
      <c r="M339" s="42">
        <v>2013</v>
      </c>
      <c r="N339" s="42">
        <v>2014</v>
      </c>
      <c r="O339" s="42">
        <v>2015</v>
      </c>
      <c r="P339" s="42">
        <v>2016</v>
      </c>
      <c r="Q339" s="42">
        <v>2017</v>
      </c>
      <c r="R339" s="42">
        <v>2018</v>
      </c>
      <c r="S339" s="42">
        <v>2019</v>
      </c>
      <c r="T339" s="42">
        <v>2020</v>
      </c>
      <c r="U339" s="42">
        <v>2021</v>
      </c>
      <c r="V339" s="42">
        <v>2022</v>
      </c>
      <c r="W339" s="96"/>
      <c r="X339" s="42" t="s">
        <v>241</v>
      </c>
      <c r="Y339" s="42" t="s">
        <v>242</v>
      </c>
    </row>
    <row r="340" spans="1:25" s="21" customFormat="1" ht="24.9" customHeight="1" x14ac:dyDescent="0.3">
      <c r="A340" s="8" t="s">
        <v>139</v>
      </c>
      <c r="B340" s="80">
        <v>155</v>
      </c>
      <c r="C340" s="80">
        <v>207</v>
      </c>
      <c r="D340" s="80">
        <v>232</v>
      </c>
      <c r="E340" s="80">
        <v>273</v>
      </c>
      <c r="F340" s="80">
        <v>272</v>
      </c>
      <c r="G340" s="80">
        <v>263</v>
      </c>
      <c r="H340" s="80">
        <v>258</v>
      </c>
      <c r="I340" s="80">
        <v>254</v>
      </c>
      <c r="J340" s="80">
        <v>230</v>
      </c>
      <c r="K340" s="80">
        <v>266</v>
      </c>
      <c r="L340" s="30"/>
      <c r="M340" s="104">
        <f t="shared" ref="M340:M359" si="187">B340/B$360</f>
        <v>8.328855454056959E-2</v>
      </c>
      <c r="N340" s="104">
        <f t="shared" ref="N340:N359" si="188">C340/C$360</f>
        <v>0.10370741482965933</v>
      </c>
      <c r="O340" s="104">
        <f t="shared" ref="O340:O359" si="189">D340/D$360</f>
        <v>0.12058212058212059</v>
      </c>
      <c r="P340" s="104">
        <f t="shared" ref="P340:P359" si="190">E340/E$360</f>
        <v>0.13677354709418837</v>
      </c>
      <c r="Q340" s="104">
        <f t="shared" ref="Q340:Q359" si="191">F340/F$360</f>
        <v>0.14663072776280323</v>
      </c>
      <c r="R340" s="104">
        <f t="shared" ref="R340:R359" si="192">G340/G$360</f>
        <v>0.12736077481840194</v>
      </c>
      <c r="S340" s="104">
        <f t="shared" ref="S340:S359" si="193">H340/H$360</f>
        <v>0.1087689713322091</v>
      </c>
      <c r="T340" s="104">
        <f t="shared" ref="T340:T359" si="194">I340/I$360</f>
        <v>0.11219081272084806</v>
      </c>
      <c r="U340" s="104">
        <f t="shared" ref="U340:V359" si="195">J340/J$360</f>
        <v>0.10416666666666667</v>
      </c>
      <c r="V340" s="104">
        <f t="shared" si="195"/>
        <v>0.11406518010291596</v>
      </c>
      <c r="W340" s="30"/>
      <c r="X340" s="9">
        <f t="shared" ref="X340:X360" si="196">K340/B340-1</f>
        <v>0.71612903225806446</v>
      </c>
      <c r="Y340" s="12">
        <f t="shared" ref="Y340:Y360" si="197">V340-M340</f>
        <v>3.0776625562346366E-2</v>
      </c>
    </row>
    <row r="341" spans="1:25" s="21" customFormat="1" ht="24.9" customHeight="1" x14ac:dyDescent="0.3">
      <c r="A341" s="8" t="s">
        <v>140</v>
      </c>
      <c r="B341" s="80">
        <v>71</v>
      </c>
      <c r="C341" s="80">
        <v>132</v>
      </c>
      <c r="D341" s="80">
        <v>126</v>
      </c>
      <c r="E341" s="80">
        <v>107</v>
      </c>
      <c r="F341" s="80">
        <v>116</v>
      </c>
      <c r="G341" s="80">
        <v>166</v>
      </c>
      <c r="H341" s="80">
        <v>323</v>
      </c>
      <c r="I341" s="80">
        <v>316</v>
      </c>
      <c r="J341" s="80">
        <v>145</v>
      </c>
      <c r="K341" s="80">
        <v>145</v>
      </c>
      <c r="L341" s="30"/>
      <c r="M341" s="104">
        <f t="shared" si="187"/>
        <v>3.8151531434712518E-2</v>
      </c>
      <c r="N341" s="104">
        <f t="shared" si="188"/>
        <v>6.6132264529058113E-2</v>
      </c>
      <c r="O341" s="104">
        <f t="shared" si="189"/>
        <v>6.5488565488565492E-2</v>
      </c>
      <c r="P341" s="104">
        <f t="shared" si="190"/>
        <v>5.3607214428857713E-2</v>
      </c>
      <c r="Q341" s="104">
        <f t="shared" si="191"/>
        <v>6.253369272237197E-2</v>
      </c>
      <c r="R341" s="104">
        <f t="shared" si="192"/>
        <v>8.0387409200968526E-2</v>
      </c>
      <c r="S341" s="104">
        <f t="shared" si="193"/>
        <v>0.13617200674536256</v>
      </c>
      <c r="T341" s="104">
        <f t="shared" si="194"/>
        <v>0.13957597173144876</v>
      </c>
      <c r="U341" s="104">
        <f t="shared" si="195"/>
        <v>6.5670289855072464E-2</v>
      </c>
      <c r="V341" s="104">
        <f t="shared" si="195"/>
        <v>6.2178387650085765E-2</v>
      </c>
      <c r="W341" s="30"/>
      <c r="X341" s="9">
        <f t="shared" si="196"/>
        <v>1.0422535211267605</v>
      </c>
      <c r="Y341" s="12">
        <f t="shared" si="197"/>
        <v>2.4026856215373246E-2</v>
      </c>
    </row>
    <row r="342" spans="1:25" s="21" customFormat="1" ht="24.9" customHeight="1" x14ac:dyDescent="0.3">
      <c r="A342" s="8" t="s">
        <v>141</v>
      </c>
      <c r="B342" s="80">
        <v>26</v>
      </c>
      <c r="C342" s="80">
        <v>30</v>
      </c>
      <c r="D342" s="80">
        <v>30</v>
      </c>
      <c r="E342" s="80">
        <v>33</v>
      </c>
      <c r="F342" s="80">
        <v>32</v>
      </c>
      <c r="G342" s="80">
        <v>34</v>
      </c>
      <c r="H342" s="80">
        <v>27</v>
      </c>
      <c r="I342" s="80">
        <v>22</v>
      </c>
      <c r="J342" s="80">
        <v>19</v>
      </c>
      <c r="K342" s="80">
        <v>38</v>
      </c>
      <c r="L342" s="30"/>
      <c r="M342" s="104">
        <f t="shared" si="187"/>
        <v>1.3970983342289092E-2</v>
      </c>
      <c r="N342" s="104">
        <f t="shared" si="188"/>
        <v>1.503006012024048E-2</v>
      </c>
      <c r="O342" s="104">
        <f t="shared" si="189"/>
        <v>1.5592515592515593E-2</v>
      </c>
      <c r="P342" s="104">
        <f t="shared" si="190"/>
        <v>1.6533066132264528E-2</v>
      </c>
      <c r="Q342" s="104">
        <f t="shared" si="191"/>
        <v>1.7250673854447441E-2</v>
      </c>
      <c r="R342" s="104">
        <f t="shared" si="192"/>
        <v>1.6464891041162229E-2</v>
      </c>
      <c r="S342" s="104">
        <f t="shared" si="193"/>
        <v>1.1382799325463743E-2</v>
      </c>
      <c r="T342" s="104">
        <f t="shared" si="194"/>
        <v>9.7173144876325085E-3</v>
      </c>
      <c r="U342" s="104">
        <f t="shared" si="195"/>
        <v>8.605072463768116E-3</v>
      </c>
      <c r="V342" s="104">
        <f t="shared" si="195"/>
        <v>1.6295025728987993E-2</v>
      </c>
      <c r="W342" s="30"/>
      <c r="X342" s="9">
        <f t="shared" si="196"/>
        <v>0.46153846153846145</v>
      </c>
      <c r="Y342" s="12">
        <f t="shared" si="197"/>
        <v>2.3240423866989005E-3</v>
      </c>
    </row>
    <row r="343" spans="1:25" s="21" customFormat="1" ht="24.9" customHeight="1" x14ac:dyDescent="0.3">
      <c r="A343" s="8" t="s">
        <v>142</v>
      </c>
      <c r="B343" s="80">
        <v>113</v>
      </c>
      <c r="C343" s="80">
        <v>130</v>
      </c>
      <c r="D343" s="80">
        <v>119</v>
      </c>
      <c r="E343" s="80">
        <v>107</v>
      </c>
      <c r="F343" s="80">
        <v>92</v>
      </c>
      <c r="G343" s="80">
        <v>98</v>
      </c>
      <c r="H343" s="80">
        <v>91</v>
      </c>
      <c r="I343" s="80">
        <v>120</v>
      </c>
      <c r="J343" s="80">
        <v>96</v>
      </c>
      <c r="K343" s="80">
        <v>103</v>
      </c>
      <c r="L343" s="30"/>
      <c r="M343" s="104">
        <f t="shared" si="187"/>
        <v>6.0720042987641054E-2</v>
      </c>
      <c r="N343" s="104">
        <f t="shared" si="188"/>
        <v>6.513026052104208E-2</v>
      </c>
      <c r="O343" s="104">
        <f t="shared" si="189"/>
        <v>6.1850311850311854E-2</v>
      </c>
      <c r="P343" s="104">
        <f t="shared" si="190"/>
        <v>5.3607214428857713E-2</v>
      </c>
      <c r="Q343" s="104">
        <f t="shared" si="191"/>
        <v>4.9595687331536388E-2</v>
      </c>
      <c r="R343" s="104">
        <f t="shared" si="192"/>
        <v>4.7457627118644069E-2</v>
      </c>
      <c r="S343" s="104">
        <f t="shared" si="193"/>
        <v>3.836424957841484E-2</v>
      </c>
      <c r="T343" s="104">
        <f t="shared" si="194"/>
        <v>5.3003533568904596E-2</v>
      </c>
      <c r="U343" s="104">
        <f t="shared" si="195"/>
        <v>4.3478260869565216E-2</v>
      </c>
      <c r="V343" s="104">
        <f t="shared" si="195"/>
        <v>4.4168096054888507E-2</v>
      </c>
      <c r="W343" s="30"/>
      <c r="X343" s="9">
        <f t="shared" si="196"/>
        <v>-8.8495575221238965E-2</v>
      </c>
      <c r="Y343" s="12">
        <f t="shared" si="197"/>
        <v>-1.6551946932752547E-2</v>
      </c>
    </row>
    <row r="344" spans="1:25" s="21" customFormat="1" ht="24.9" customHeight="1" x14ac:dyDescent="0.3">
      <c r="A344" s="8" t="s">
        <v>143</v>
      </c>
      <c r="B344" s="80">
        <v>53</v>
      </c>
      <c r="C344" s="80">
        <v>46</v>
      </c>
      <c r="D344" s="80">
        <v>60</v>
      </c>
      <c r="E344" s="80">
        <v>54</v>
      </c>
      <c r="F344" s="80">
        <v>44</v>
      </c>
      <c r="G344" s="80">
        <v>57</v>
      </c>
      <c r="H344" s="80">
        <v>64</v>
      </c>
      <c r="I344" s="80">
        <v>54</v>
      </c>
      <c r="J344" s="80">
        <v>61</v>
      </c>
      <c r="K344" s="80">
        <v>48</v>
      </c>
      <c r="L344" s="30"/>
      <c r="M344" s="104">
        <f t="shared" si="187"/>
        <v>2.8479312197743148E-2</v>
      </c>
      <c r="N344" s="104">
        <f t="shared" si="188"/>
        <v>2.3046092184368736E-2</v>
      </c>
      <c r="O344" s="104">
        <f t="shared" si="189"/>
        <v>3.1185031185031187E-2</v>
      </c>
      <c r="P344" s="104">
        <f t="shared" si="190"/>
        <v>2.7054108216432865E-2</v>
      </c>
      <c r="Q344" s="104">
        <f t="shared" si="191"/>
        <v>2.3719676549865228E-2</v>
      </c>
      <c r="R344" s="104">
        <f t="shared" si="192"/>
        <v>2.7602905569007265E-2</v>
      </c>
      <c r="S344" s="104">
        <f t="shared" si="193"/>
        <v>2.6981450252951095E-2</v>
      </c>
      <c r="T344" s="104">
        <f t="shared" si="194"/>
        <v>2.3851590106007067E-2</v>
      </c>
      <c r="U344" s="104">
        <f t="shared" si="195"/>
        <v>2.76268115942029E-2</v>
      </c>
      <c r="V344" s="104">
        <f t="shared" si="195"/>
        <v>2.0583190394511151E-2</v>
      </c>
      <c r="W344" s="30"/>
      <c r="X344" s="9">
        <f t="shared" si="196"/>
        <v>-9.4339622641509413E-2</v>
      </c>
      <c r="Y344" s="12">
        <f t="shared" si="197"/>
        <v>-7.8961218032319973E-3</v>
      </c>
    </row>
    <row r="345" spans="1:25" s="21" customFormat="1" ht="24.9" customHeight="1" x14ac:dyDescent="0.3">
      <c r="A345" s="8" t="s">
        <v>144</v>
      </c>
      <c r="B345" s="80">
        <v>179</v>
      </c>
      <c r="C345" s="80">
        <v>230</v>
      </c>
      <c r="D345" s="80">
        <v>198</v>
      </c>
      <c r="E345" s="80">
        <v>171</v>
      </c>
      <c r="F345" s="80">
        <v>166</v>
      </c>
      <c r="G345" s="80">
        <v>191</v>
      </c>
      <c r="H345" s="80">
        <v>196</v>
      </c>
      <c r="I345" s="80">
        <v>195</v>
      </c>
      <c r="J345" s="80">
        <v>220</v>
      </c>
      <c r="K345" s="80">
        <v>175</v>
      </c>
      <c r="L345" s="30"/>
      <c r="M345" s="104">
        <f t="shared" si="187"/>
        <v>9.6184846856528741E-2</v>
      </c>
      <c r="N345" s="104">
        <f t="shared" si="188"/>
        <v>0.11523046092184369</v>
      </c>
      <c r="O345" s="104">
        <f t="shared" si="189"/>
        <v>0.10291060291060292</v>
      </c>
      <c r="P345" s="104">
        <f t="shared" si="190"/>
        <v>8.5671342685370744E-2</v>
      </c>
      <c r="Q345" s="104">
        <f t="shared" si="191"/>
        <v>8.9487870619946092E-2</v>
      </c>
      <c r="R345" s="104">
        <f t="shared" si="192"/>
        <v>9.2493946731234872E-2</v>
      </c>
      <c r="S345" s="104">
        <f t="shared" si="193"/>
        <v>8.2630691399662726E-2</v>
      </c>
      <c r="T345" s="104">
        <f t="shared" si="194"/>
        <v>8.6130742049469966E-2</v>
      </c>
      <c r="U345" s="104">
        <f t="shared" si="195"/>
        <v>9.9637681159420288E-2</v>
      </c>
      <c r="V345" s="104">
        <f t="shared" si="195"/>
        <v>7.5042881646655235E-2</v>
      </c>
      <c r="W345" s="30"/>
      <c r="X345" s="9">
        <f t="shared" si="196"/>
        <v>-2.2346368715083775E-2</v>
      </c>
      <c r="Y345" s="12">
        <f t="shared" si="197"/>
        <v>-2.1141965209873506E-2</v>
      </c>
    </row>
    <row r="346" spans="1:25" s="21" customFormat="1" ht="24.9" customHeight="1" x14ac:dyDescent="0.3">
      <c r="A346" s="8" t="s">
        <v>145</v>
      </c>
      <c r="B346" s="80">
        <v>72</v>
      </c>
      <c r="C346" s="80">
        <v>88</v>
      </c>
      <c r="D346" s="80">
        <v>142</v>
      </c>
      <c r="E346" s="80">
        <v>186</v>
      </c>
      <c r="F346" s="80">
        <v>131</v>
      </c>
      <c r="G346" s="80">
        <v>129</v>
      </c>
      <c r="H346" s="80">
        <v>129</v>
      </c>
      <c r="I346" s="80">
        <v>110</v>
      </c>
      <c r="J346" s="80">
        <v>101</v>
      </c>
      <c r="K346" s="80">
        <v>108</v>
      </c>
      <c r="L346" s="30"/>
      <c r="M346" s="104">
        <f t="shared" si="187"/>
        <v>3.8688876947877482E-2</v>
      </c>
      <c r="N346" s="104">
        <f t="shared" si="188"/>
        <v>4.4088176352705413E-2</v>
      </c>
      <c r="O346" s="104">
        <f t="shared" si="189"/>
        <v>7.3804573804573809E-2</v>
      </c>
      <c r="P346" s="104">
        <f t="shared" si="190"/>
        <v>9.3186372745490978E-2</v>
      </c>
      <c r="Q346" s="104">
        <f t="shared" si="191"/>
        <v>7.0619946091644209E-2</v>
      </c>
      <c r="R346" s="104">
        <f t="shared" si="192"/>
        <v>6.2469733656174337E-2</v>
      </c>
      <c r="S346" s="104">
        <f t="shared" si="193"/>
        <v>5.438448566610455E-2</v>
      </c>
      <c r="T346" s="104">
        <f t="shared" si="194"/>
        <v>4.8586572438162542E-2</v>
      </c>
      <c r="U346" s="104">
        <f t="shared" si="195"/>
        <v>4.5742753623188408E-2</v>
      </c>
      <c r="V346" s="104">
        <f t="shared" si="195"/>
        <v>4.6312178387650088E-2</v>
      </c>
      <c r="W346" s="30"/>
      <c r="X346" s="9">
        <f t="shared" si="196"/>
        <v>0.5</v>
      </c>
      <c r="Y346" s="12">
        <f t="shared" si="197"/>
        <v>7.6233014397726062E-3</v>
      </c>
    </row>
    <row r="347" spans="1:25" s="21" customFormat="1" ht="24.9" customHeight="1" x14ac:dyDescent="0.3">
      <c r="A347" s="8" t="s">
        <v>146</v>
      </c>
      <c r="B347" s="80">
        <v>212</v>
      </c>
      <c r="C347" s="80">
        <v>252</v>
      </c>
      <c r="D347" s="80">
        <v>220</v>
      </c>
      <c r="E347" s="80">
        <v>206</v>
      </c>
      <c r="F347" s="80">
        <v>167</v>
      </c>
      <c r="G347" s="80">
        <v>227</v>
      </c>
      <c r="H347" s="80">
        <v>247</v>
      </c>
      <c r="I347" s="80">
        <v>227</v>
      </c>
      <c r="J347" s="80">
        <v>163</v>
      </c>
      <c r="K347" s="80">
        <v>169</v>
      </c>
      <c r="L347" s="30"/>
      <c r="M347" s="104">
        <f t="shared" si="187"/>
        <v>0.11391724879097259</v>
      </c>
      <c r="N347" s="104">
        <f t="shared" si="188"/>
        <v>0.12625250501002003</v>
      </c>
      <c r="O347" s="104">
        <f t="shared" si="189"/>
        <v>0.11434511434511435</v>
      </c>
      <c r="P347" s="104">
        <f t="shared" si="190"/>
        <v>0.10320641282565131</v>
      </c>
      <c r="Q347" s="104">
        <f t="shared" si="191"/>
        <v>9.0026954177897578E-2</v>
      </c>
      <c r="R347" s="104">
        <f t="shared" si="192"/>
        <v>0.10992736077481841</v>
      </c>
      <c r="S347" s="104">
        <f t="shared" si="193"/>
        <v>0.10413153456998314</v>
      </c>
      <c r="T347" s="104">
        <f t="shared" si="194"/>
        <v>0.10026501766784453</v>
      </c>
      <c r="U347" s="104">
        <f t="shared" si="195"/>
        <v>7.3822463768115937E-2</v>
      </c>
      <c r="V347" s="104">
        <f t="shared" si="195"/>
        <v>7.2469982847341338E-2</v>
      </c>
      <c r="W347" s="30"/>
      <c r="X347" s="9">
        <f t="shared" si="196"/>
        <v>-0.20283018867924529</v>
      </c>
      <c r="Y347" s="12">
        <f t="shared" si="197"/>
        <v>-4.1447265943631253E-2</v>
      </c>
    </row>
    <row r="348" spans="1:25" s="21" customFormat="1" ht="24.9" customHeight="1" x14ac:dyDescent="0.3">
      <c r="A348" s="8" t="s">
        <v>147</v>
      </c>
      <c r="B348" s="80">
        <v>6</v>
      </c>
      <c r="C348" s="80">
        <v>4</v>
      </c>
      <c r="D348" s="80">
        <v>8</v>
      </c>
      <c r="E348" s="80">
        <v>5</v>
      </c>
      <c r="F348" s="80">
        <v>7</v>
      </c>
      <c r="G348" s="80">
        <v>7</v>
      </c>
      <c r="H348" s="80">
        <v>9</v>
      </c>
      <c r="I348" s="80">
        <v>6</v>
      </c>
      <c r="J348" s="80">
        <v>10</v>
      </c>
      <c r="K348" s="80">
        <v>4</v>
      </c>
      <c r="L348" s="30"/>
      <c r="M348" s="104">
        <f t="shared" si="187"/>
        <v>3.2240730789897904E-3</v>
      </c>
      <c r="N348" s="104">
        <f t="shared" si="188"/>
        <v>2.004008016032064E-3</v>
      </c>
      <c r="O348" s="104">
        <f t="shared" si="189"/>
        <v>4.1580041580041582E-3</v>
      </c>
      <c r="P348" s="104">
        <f t="shared" si="190"/>
        <v>2.5050100200400801E-3</v>
      </c>
      <c r="Q348" s="104">
        <f t="shared" si="191"/>
        <v>3.7735849056603774E-3</v>
      </c>
      <c r="R348" s="104">
        <f t="shared" si="192"/>
        <v>3.3898305084745762E-3</v>
      </c>
      <c r="S348" s="104">
        <f t="shared" si="193"/>
        <v>3.7942664418212477E-3</v>
      </c>
      <c r="T348" s="104">
        <f t="shared" si="194"/>
        <v>2.6501766784452299E-3</v>
      </c>
      <c r="U348" s="104">
        <f t="shared" si="195"/>
        <v>4.528985507246377E-3</v>
      </c>
      <c r="V348" s="104">
        <f t="shared" si="195"/>
        <v>1.7152658662092624E-3</v>
      </c>
      <c r="W348" s="30"/>
      <c r="X348" s="9">
        <f t="shared" si="196"/>
        <v>-0.33333333333333337</v>
      </c>
      <c r="Y348" s="12">
        <f t="shared" si="197"/>
        <v>-1.508807212780528E-3</v>
      </c>
    </row>
    <row r="349" spans="1:25" s="21" customFormat="1" ht="24.9" customHeight="1" x14ac:dyDescent="0.3">
      <c r="A349" s="8" t="s">
        <v>205</v>
      </c>
      <c r="B349" s="80">
        <v>21</v>
      </c>
      <c r="C349" s="80">
        <v>14</v>
      </c>
      <c r="D349" s="80">
        <v>14</v>
      </c>
      <c r="E349" s="80">
        <v>11</v>
      </c>
      <c r="F349" s="80">
        <v>27</v>
      </c>
      <c r="G349" s="80">
        <v>10</v>
      </c>
      <c r="H349" s="80">
        <v>24</v>
      </c>
      <c r="I349" s="80">
        <v>37</v>
      </c>
      <c r="J349" s="80">
        <v>51</v>
      </c>
      <c r="K349" s="80">
        <v>94</v>
      </c>
      <c r="L349" s="30"/>
      <c r="M349" s="104">
        <f t="shared" si="187"/>
        <v>1.1284255776464266E-2</v>
      </c>
      <c r="N349" s="104">
        <f t="shared" si="188"/>
        <v>7.0140280561122245E-3</v>
      </c>
      <c r="O349" s="104">
        <f t="shared" si="189"/>
        <v>7.2765072765072769E-3</v>
      </c>
      <c r="P349" s="104">
        <f t="shared" si="190"/>
        <v>5.5110220440881767E-3</v>
      </c>
      <c r="Q349" s="104">
        <f t="shared" si="191"/>
        <v>1.4555256064690027E-2</v>
      </c>
      <c r="R349" s="104">
        <f t="shared" si="192"/>
        <v>4.8426150121065378E-3</v>
      </c>
      <c r="S349" s="104">
        <f t="shared" si="193"/>
        <v>1.0118043844856661E-2</v>
      </c>
      <c r="T349" s="104">
        <f t="shared" si="194"/>
        <v>1.6342756183745585E-2</v>
      </c>
      <c r="U349" s="104">
        <f t="shared" si="195"/>
        <v>2.309782608695652E-2</v>
      </c>
      <c r="V349" s="104">
        <f t="shared" si="195"/>
        <v>4.0308747855917669E-2</v>
      </c>
      <c r="W349" s="30"/>
      <c r="X349" s="9">
        <f t="shared" si="196"/>
        <v>3.4761904761904763</v>
      </c>
      <c r="Y349" s="12">
        <f t="shared" si="197"/>
        <v>2.9024492079453401E-2</v>
      </c>
    </row>
    <row r="350" spans="1:25" s="21" customFormat="1" ht="24.9" customHeight="1" x14ac:dyDescent="0.3">
      <c r="A350" s="8" t="s">
        <v>148</v>
      </c>
      <c r="B350" s="80">
        <v>14</v>
      </c>
      <c r="C350" s="80">
        <v>14</v>
      </c>
      <c r="D350" s="80">
        <v>8</v>
      </c>
      <c r="E350" s="80">
        <v>15</v>
      </c>
      <c r="F350" s="80">
        <v>8</v>
      </c>
      <c r="G350" s="80">
        <v>11</v>
      </c>
      <c r="H350" s="80">
        <v>11</v>
      </c>
      <c r="I350" s="80">
        <v>3</v>
      </c>
      <c r="J350" s="80">
        <v>9</v>
      </c>
      <c r="K350" s="80">
        <v>4</v>
      </c>
      <c r="L350" s="30"/>
      <c r="M350" s="104">
        <f t="shared" si="187"/>
        <v>7.5228371843095113E-3</v>
      </c>
      <c r="N350" s="104">
        <f t="shared" si="188"/>
        <v>7.0140280561122245E-3</v>
      </c>
      <c r="O350" s="104">
        <f t="shared" si="189"/>
        <v>4.1580041580041582E-3</v>
      </c>
      <c r="P350" s="104">
        <f t="shared" si="190"/>
        <v>7.5150300601202402E-3</v>
      </c>
      <c r="Q350" s="104">
        <f t="shared" si="191"/>
        <v>4.3126684636118602E-3</v>
      </c>
      <c r="R350" s="104">
        <f t="shared" si="192"/>
        <v>5.3268765133171912E-3</v>
      </c>
      <c r="S350" s="104">
        <f t="shared" si="193"/>
        <v>4.6374367622259698E-3</v>
      </c>
      <c r="T350" s="104">
        <f t="shared" si="194"/>
        <v>1.3250883392226149E-3</v>
      </c>
      <c r="U350" s="104">
        <f t="shared" si="195"/>
        <v>4.076086956521739E-3</v>
      </c>
      <c r="V350" s="104">
        <f t="shared" si="195"/>
        <v>1.7152658662092624E-3</v>
      </c>
      <c r="W350" s="30"/>
      <c r="X350" s="9">
        <f t="shared" si="196"/>
        <v>-0.7142857142857143</v>
      </c>
      <c r="Y350" s="12">
        <f t="shared" si="197"/>
        <v>-5.8075713181002485E-3</v>
      </c>
    </row>
    <row r="351" spans="1:25" s="21" customFormat="1" ht="24.9" customHeight="1" x14ac:dyDescent="0.3">
      <c r="A351" s="8" t="s">
        <v>206</v>
      </c>
      <c r="B351" s="80">
        <v>163</v>
      </c>
      <c r="C351" s="80">
        <v>140</v>
      </c>
      <c r="D351" s="80">
        <v>135</v>
      </c>
      <c r="E351" s="80">
        <v>129</v>
      </c>
      <c r="F351" s="80">
        <v>130</v>
      </c>
      <c r="G351" s="80">
        <v>130</v>
      </c>
      <c r="H351" s="80">
        <v>128</v>
      </c>
      <c r="I351" s="80">
        <v>112</v>
      </c>
      <c r="J351" s="80">
        <v>122</v>
      </c>
      <c r="K351" s="80">
        <v>127</v>
      </c>
      <c r="L351" s="30"/>
      <c r="M351" s="104">
        <f t="shared" si="187"/>
        <v>8.7587318645889312E-2</v>
      </c>
      <c r="N351" s="104">
        <f t="shared" si="188"/>
        <v>7.0140280561122245E-2</v>
      </c>
      <c r="O351" s="104">
        <f t="shared" si="189"/>
        <v>7.016632016632017E-2</v>
      </c>
      <c r="P351" s="104">
        <f t="shared" si="190"/>
        <v>6.4629258517034063E-2</v>
      </c>
      <c r="Q351" s="104">
        <f t="shared" si="191"/>
        <v>7.0080862533692723E-2</v>
      </c>
      <c r="R351" s="104">
        <f t="shared" si="192"/>
        <v>6.2953995157384993E-2</v>
      </c>
      <c r="S351" s="104">
        <f t="shared" si="193"/>
        <v>5.3962900505902189E-2</v>
      </c>
      <c r="T351" s="104">
        <f t="shared" si="194"/>
        <v>4.9469964664310952E-2</v>
      </c>
      <c r="U351" s="104">
        <f t="shared" si="195"/>
        <v>5.52536231884058E-2</v>
      </c>
      <c r="V351" s="104">
        <f t="shared" si="195"/>
        <v>5.4459691252144081E-2</v>
      </c>
      <c r="W351" s="30"/>
      <c r="X351" s="9">
        <f t="shared" si="196"/>
        <v>-0.22085889570552142</v>
      </c>
      <c r="Y351" s="12">
        <f t="shared" si="197"/>
        <v>-3.3127627393745231E-2</v>
      </c>
    </row>
    <row r="352" spans="1:25" s="21" customFormat="1" ht="24.9" customHeight="1" x14ac:dyDescent="0.3">
      <c r="A352" s="8" t="s">
        <v>207</v>
      </c>
      <c r="B352" s="80">
        <v>120</v>
      </c>
      <c r="C352" s="80">
        <v>119</v>
      </c>
      <c r="D352" s="80">
        <v>118</v>
      </c>
      <c r="E352" s="80">
        <v>107</v>
      </c>
      <c r="F352" s="80">
        <v>84</v>
      </c>
      <c r="G352" s="80">
        <v>110</v>
      </c>
      <c r="H352" s="80">
        <v>90</v>
      </c>
      <c r="I352" s="80">
        <v>105</v>
      </c>
      <c r="J352" s="80">
        <v>96</v>
      </c>
      <c r="K352" s="80">
        <v>35</v>
      </c>
      <c r="L352" s="30"/>
      <c r="M352" s="104">
        <f t="shared" si="187"/>
        <v>6.4481461579795812E-2</v>
      </c>
      <c r="N352" s="104">
        <f t="shared" si="188"/>
        <v>5.9619238476953905E-2</v>
      </c>
      <c r="O352" s="104">
        <f t="shared" si="189"/>
        <v>6.1330561330561334E-2</v>
      </c>
      <c r="P352" s="104">
        <f t="shared" si="190"/>
        <v>5.3607214428857713E-2</v>
      </c>
      <c r="Q352" s="104">
        <f t="shared" si="191"/>
        <v>4.5283018867924525E-2</v>
      </c>
      <c r="R352" s="104">
        <f t="shared" si="192"/>
        <v>5.3268765133171914E-2</v>
      </c>
      <c r="S352" s="104">
        <f t="shared" si="193"/>
        <v>3.7942664418212479E-2</v>
      </c>
      <c r="T352" s="104">
        <f t="shared" si="194"/>
        <v>4.6378091872791523E-2</v>
      </c>
      <c r="U352" s="104">
        <f t="shared" si="195"/>
        <v>4.3478260869565216E-2</v>
      </c>
      <c r="V352" s="104">
        <f t="shared" si="195"/>
        <v>1.5008576329331046E-2</v>
      </c>
      <c r="W352" s="30"/>
      <c r="X352" s="9">
        <f t="shared" si="196"/>
        <v>-0.70833333333333326</v>
      </c>
      <c r="Y352" s="12">
        <f t="shared" si="197"/>
        <v>-4.9472885250464768E-2</v>
      </c>
    </row>
    <row r="353" spans="1:25" s="21" customFormat="1" ht="24.9" customHeight="1" x14ac:dyDescent="0.3">
      <c r="A353" s="8" t="s">
        <v>208</v>
      </c>
      <c r="B353" s="80">
        <v>19</v>
      </c>
      <c r="C353" s="80">
        <v>21</v>
      </c>
      <c r="D353" s="80">
        <v>17</v>
      </c>
      <c r="E353" s="80">
        <v>13</v>
      </c>
      <c r="F353" s="80">
        <v>28</v>
      </c>
      <c r="G353" s="80">
        <v>23</v>
      </c>
      <c r="H353" s="80">
        <v>36</v>
      </c>
      <c r="I353" s="80">
        <v>47</v>
      </c>
      <c r="J353" s="80">
        <v>73</v>
      </c>
      <c r="K353" s="80">
        <v>122</v>
      </c>
      <c r="L353" s="30"/>
      <c r="M353" s="104">
        <f t="shared" si="187"/>
        <v>1.0209564750134336E-2</v>
      </c>
      <c r="N353" s="104">
        <f t="shared" si="188"/>
        <v>1.0521042084168337E-2</v>
      </c>
      <c r="O353" s="104">
        <f t="shared" si="189"/>
        <v>8.8357588357588362E-3</v>
      </c>
      <c r="P353" s="104">
        <f t="shared" si="190"/>
        <v>6.513026052104208E-3</v>
      </c>
      <c r="Q353" s="104">
        <f t="shared" si="191"/>
        <v>1.509433962264151E-2</v>
      </c>
      <c r="R353" s="104">
        <f t="shared" si="192"/>
        <v>1.1138014527845037E-2</v>
      </c>
      <c r="S353" s="104">
        <f t="shared" si="193"/>
        <v>1.5177065767284991E-2</v>
      </c>
      <c r="T353" s="104">
        <f t="shared" si="194"/>
        <v>2.0759717314487631E-2</v>
      </c>
      <c r="U353" s="104">
        <f t="shared" si="195"/>
        <v>3.3061594202898552E-2</v>
      </c>
      <c r="V353" s="104">
        <f t="shared" si="195"/>
        <v>5.2315608919382507E-2</v>
      </c>
      <c r="W353" s="30"/>
      <c r="X353" s="9">
        <f t="shared" si="196"/>
        <v>5.4210526315789478</v>
      </c>
      <c r="Y353" s="12">
        <f t="shared" si="197"/>
        <v>4.2106044169248173E-2</v>
      </c>
    </row>
    <row r="354" spans="1:25" s="21" customFormat="1" ht="24.9" customHeight="1" x14ac:dyDescent="0.3">
      <c r="A354" s="8" t="s">
        <v>209</v>
      </c>
      <c r="B354" s="80">
        <v>22</v>
      </c>
      <c r="C354" s="80">
        <v>16</v>
      </c>
      <c r="D354" s="80">
        <v>28</v>
      </c>
      <c r="E354" s="80">
        <v>17</v>
      </c>
      <c r="F354" s="80">
        <v>14</v>
      </c>
      <c r="G354" s="80">
        <v>25</v>
      </c>
      <c r="H354" s="80">
        <v>23</v>
      </c>
      <c r="I354" s="80">
        <v>16</v>
      </c>
      <c r="J354" s="80">
        <v>19</v>
      </c>
      <c r="K354" s="80">
        <v>28</v>
      </c>
      <c r="L354" s="30"/>
      <c r="M354" s="104">
        <f t="shared" si="187"/>
        <v>1.1821601289629231E-2</v>
      </c>
      <c r="N354" s="104">
        <f t="shared" si="188"/>
        <v>8.0160320641282558E-3</v>
      </c>
      <c r="O354" s="104">
        <f t="shared" si="189"/>
        <v>1.4553014553014554E-2</v>
      </c>
      <c r="P354" s="104">
        <f t="shared" si="190"/>
        <v>8.5170340681362724E-3</v>
      </c>
      <c r="Q354" s="104">
        <f t="shared" si="191"/>
        <v>7.5471698113207548E-3</v>
      </c>
      <c r="R354" s="104">
        <f t="shared" si="192"/>
        <v>1.2106537530266344E-2</v>
      </c>
      <c r="S354" s="104">
        <f t="shared" si="193"/>
        <v>9.6964586846543001E-3</v>
      </c>
      <c r="T354" s="104">
        <f t="shared" si="194"/>
        <v>7.0671378091872791E-3</v>
      </c>
      <c r="U354" s="104">
        <f t="shared" si="195"/>
        <v>8.605072463768116E-3</v>
      </c>
      <c r="V354" s="104">
        <f t="shared" si="195"/>
        <v>1.2006861063464836E-2</v>
      </c>
      <c r="W354" s="30"/>
      <c r="X354" s="9">
        <f t="shared" si="196"/>
        <v>0.27272727272727271</v>
      </c>
      <c r="Y354" s="12">
        <f t="shared" si="197"/>
        <v>1.8525977383560509E-4</v>
      </c>
    </row>
    <row r="355" spans="1:25" s="21" customFormat="1" ht="24.9" customHeight="1" x14ac:dyDescent="0.3">
      <c r="A355" s="8" t="s">
        <v>149</v>
      </c>
      <c r="B355" s="80">
        <v>25</v>
      </c>
      <c r="C355" s="80">
        <v>21</v>
      </c>
      <c r="D355" s="80">
        <v>17</v>
      </c>
      <c r="E355" s="80">
        <v>18</v>
      </c>
      <c r="F355" s="80">
        <v>13</v>
      </c>
      <c r="G355" s="80">
        <v>10</v>
      </c>
      <c r="H355" s="80">
        <v>11</v>
      </c>
      <c r="I355" s="80">
        <v>13</v>
      </c>
      <c r="J355" s="80">
        <v>10</v>
      </c>
      <c r="K355" s="80">
        <v>17</v>
      </c>
      <c r="L355" s="30"/>
      <c r="M355" s="104">
        <f t="shared" si="187"/>
        <v>1.3433637829124127E-2</v>
      </c>
      <c r="N355" s="104">
        <f t="shared" si="188"/>
        <v>1.0521042084168337E-2</v>
      </c>
      <c r="O355" s="104">
        <f t="shared" si="189"/>
        <v>8.8357588357588362E-3</v>
      </c>
      <c r="P355" s="104">
        <f t="shared" si="190"/>
        <v>9.0180360721442889E-3</v>
      </c>
      <c r="Q355" s="104">
        <f t="shared" si="191"/>
        <v>7.0080862533692719E-3</v>
      </c>
      <c r="R355" s="104">
        <f t="shared" si="192"/>
        <v>4.8426150121065378E-3</v>
      </c>
      <c r="S355" s="104">
        <f t="shared" si="193"/>
        <v>4.6374367622259698E-3</v>
      </c>
      <c r="T355" s="104">
        <f t="shared" si="194"/>
        <v>5.7420494699646643E-3</v>
      </c>
      <c r="U355" s="104">
        <f t="shared" si="195"/>
        <v>4.528985507246377E-3</v>
      </c>
      <c r="V355" s="104">
        <f t="shared" si="195"/>
        <v>7.2898799313893658E-3</v>
      </c>
      <c r="W355" s="30"/>
      <c r="X355" s="9">
        <f t="shared" si="196"/>
        <v>-0.31999999999999995</v>
      </c>
      <c r="Y355" s="12">
        <f t="shared" si="197"/>
        <v>-6.1437578977347612E-3</v>
      </c>
    </row>
    <row r="356" spans="1:25" s="21" customFormat="1" ht="24.9" customHeight="1" x14ac:dyDescent="0.3">
      <c r="A356" s="8" t="s">
        <v>150</v>
      </c>
      <c r="B356" s="80">
        <v>345</v>
      </c>
      <c r="C356" s="80">
        <v>344</v>
      </c>
      <c r="D356" s="80">
        <v>304</v>
      </c>
      <c r="E356" s="80">
        <v>345</v>
      </c>
      <c r="F356" s="80">
        <v>356</v>
      </c>
      <c r="G356" s="80">
        <v>363</v>
      </c>
      <c r="H356" s="80">
        <v>467</v>
      </c>
      <c r="I356" s="80">
        <v>408</v>
      </c>
      <c r="J356" s="80">
        <v>433</v>
      </c>
      <c r="K356" s="80">
        <v>526</v>
      </c>
      <c r="L356" s="30"/>
      <c r="M356" s="104">
        <f t="shared" si="187"/>
        <v>0.18538420204191294</v>
      </c>
      <c r="N356" s="104">
        <f t="shared" si="188"/>
        <v>0.17234468937875752</v>
      </c>
      <c r="O356" s="104">
        <f t="shared" si="189"/>
        <v>0.15800415800415801</v>
      </c>
      <c r="P356" s="104">
        <f t="shared" si="190"/>
        <v>0.17284569138276554</v>
      </c>
      <c r="Q356" s="104">
        <f t="shared" si="191"/>
        <v>0.19191374663072777</v>
      </c>
      <c r="R356" s="104">
        <f t="shared" si="192"/>
        <v>0.17578692493946732</v>
      </c>
      <c r="S356" s="104">
        <f t="shared" si="193"/>
        <v>0.19688026981450252</v>
      </c>
      <c r="T356" s="104">
        <f t="shared" si="194"/>
        <v>0.18021201413427562</v>
      </c>
      <c r="U356" s="104">
        <f t="shared" si="195"/>
        <v>0.19610507246376813</v>
      </c>
      <c r="V356" s="104">
        <f t="shared" si="195"/>
        <v>0.225557461406518</v>
      </c>
      <c r="W356" s="30"/>
      <c r="X356" s="9">
        <f t="shared" si="196"/>
        <v>0.52463768115942022</v>
      </c>
      <c r="Y356" s="12">
        <f t="shared" si="197"/>
        <v>4.0173259364605057E-2</v>
      </c>
    </row>
    <row r="357" spans="1:25" s="21" customFormat="1" ht="24.9" customHeight="1" x14ac:dyDescent="0.3">
      <c r="A357" s="8" t="s">
        <v>151</v>
      </c>
      <c r="B357" s="80">
        <v>277</v>
      </c>
      <c r="C357" s="80">
        <v>308</v>
      </c>
      <c r="D357" s="80">
        <v>263</v>
      </c>
      <c r="E357" s="80">
        <v>330</v>
      </c>
      <c r="F357" s="80">
        <v>240</v>
      </c>
      <c r="G357" s="80">
        <v>307</v>
      </c>
      <c r="H357" s="80">
        <v>267</v>
      </c>
      <c r="I357" s="80">
        <v>299</v>
      </c>
      <c r="J357" s="80">
        <v>298</v>
      </c>
      <c r="K357" s="80">
        <v>322</v>
      </c>
      <c r="L357" s="30"/>
      <c r="M357" s="104">
        <f t="shared" si="187"/>
        <v>0.14884470714669532</v>
      </c>
      <c r="N357" s="104">
        <f t="shared" si="188"/>
        <v>0.15430861723446893</v>
      </c>
      <c r="O357" s="104">
        <f t="shared" si="189"/>
        <v>0.13669438669438669</v>
      </c>
      <c r="P357" s="104">
        <f t="shared" si="190"/>
        <v>0.16533066132264529</v>
      </c>
      <c r="Q357" s="104">
        <f t="shared" si="191"/>
        <v>0.1293800539083558</v>
      </c>
      <c r="R357" s="104">
        <f t="shared" si="192"/>
        <v>0.14866828087167069</v>
      </c>
      <c r="S357" s="104">
        <f t="shared" si="193"/>
        <v>0.11256323777403035</v>
      </c>
      <c r="T357" s="104">
        <f t="shared" si="194"/>
        <v>0.13206713780918727</v>
      </c>
      <c r="U357" s="104">
        <f t="shared" si="195"/>
        <v>0.13496376811594202</v>
      </c>
      <c r="V357" s="104">
        <f t="shared" si="195"/>
        <v>0.13807890222984562</v>
      </c>
      <c r="W357" s="30"/>
      <c r="X357" s="9">
        <f t="shared" si="196"/>
        <v>0.16245487364620947</v>
      </c>
      <c r="Y357" s="12">
        <f t="shared" si="197"/>
        <v>-1.0765804916849697E-2</v>
      </c>
    </row>
    <row r="358" spans="1:25" s="21" customFormat="1" ht="24.9" customHeight="1" x14ac:dyDescent="0.3">
      <c r="A358" s="8" t="s">
        <v>152</v>
      </c>
      <c r="B358" s="80">
        <v>276</v>
      </c>
      <c r="C358" s="80">
        <v>269</v>
      </c>
      <c r="D358" s="80">
        <v>278</v>
      </c>
      <c r="E358" s="80">
        <v>316</v>
      </c>
      <c r="F358" s="80">
        <v>282</v>
      </c>
      <c r="G358" s="80">
        <v>298</v>
      </c>
      <c r="H358" s="80">
        <v>341</v>
      </c>
      <c r="I358" s="80">
        <v>289</v>
      </c>
      <c r="J358" s="80">
        <v>364</v>
      </c>
      <c r="K358" s="80">
        <v>339</v>
      </c>
      <c r="L358" s="30"/>
      <c r="M358" s="104">
        <f t="shared" si="187"/>
        <v>0.14830736163353037</v>
      </c>
      <c r="N358" s="104">
        <f t="shared" si="188"/>
        <v>0.13476953907815631</v>
      </c>
      <c r="O358" s="104">
        <f t="shared" si="189"/>
        <v>0.1444906444906445</v>
      </c>
      <c r="P358" s="104">
        <f t="shared" si="190"/>
        <v>0.15831663326653306</v>
      </c>
      <c r="Q358" s="104">
        <f t="shared" si="191"/>
        <v>0.15202156334231806</v>
      </c>
      <c r="R358" s="104">
        <f t="shared" si="192"/>
        <v>0.14430992736077483</v>
      </c>
      <c r="S358" s="104">
        <f t="shared" si="193"/>
        <v>0.14376053962900506</v>
      </c>
      <c r="T358" s="104">
        <f t="shared" si="194"/>
        <v>0.12765017667844522</v>
      </c>
      <c r="U358" s="104">
        <f t="shared" si="195"/>
        <v>0.16485507246376813</v>
      </c>
      <c r="V358" s="104">
        <f t="shared" si="195"/>
        <v>0.145368782161235</v>
      </c>
      <c r="W358" s="30"/>
      <c r="X358" s="9">
        <f t="shared" si="196"/>
        <v>0.22826086956521729</v>
      </c>
      <c r="Y358" s="12">
        <f t="shared" si="197"/>
        <v>-2.9385794722953662E-3</v>
      </c>
    </row>
    <row r="359" spans="1:25" s="21" customFormat="1" ht="24.9" customHeight="1" x14ac:dyDescent="0.3">
      <c r="A359" s="8" t="s">
        <v>153</v>
      </c>
      <c r="B359" s="80">
        <v>375</v>
      </c>
      <c r="C359" s="80">
        <v>372</v>
      </c>
      <c r="D359" s="80">
        <v>353</v>
      </c>
      <c r="E359" s="80">
        <v>316</v>
      </c>
      <c r="F359" s="80">
        <v>295</v>
      </c>
      <c r="G359" s="80">
        <v>323</v>
      </c>
      <c r="H359" s="80">
        <v>352</v>
      </c>
      <c r="I359" s="80">
        <v>302</v>
      </c>
      <c r="J359" s="80">
        <v>306</v>
      </c>
      <c r="K359" s="80">
        <v>386</v>
      </c>
      <c r="L359" s="30"/>
      <c r="M359" s="104">
        <f t="shared" si="187"/>
        <v>0.2015045674368619</v>
      </c>
      <c r="N359" s="104">
        <f t="shared" si="188"/>
        <v>0.18637274549098196</v>
      </c>
      <c r="O359" s="104">
        <f t="shared" si="189"/>
        <v>0.18347193347193347</v>
      </c>
      <c r="P359" s="104">
        <f t="shared" si="190"/>
        <v>0.15831663326653306</v>
      </c>
      <c r="Q359" s="104">
        <f t="shared" si="191"/>
        <v>0.15902964959568733</v>
      </c>
      <c r="R359" s="104">
        <f t="shared" si="192"/>
        <v>0.15641646489104116</v>
      </c>
      <c r="S359" s="104">
        <f t="shared" si="193"/>
        <v>0.14839797639123103</v>
      </c>
      <c r="T359" s="104">
        <f t="shared" si="194"/>
        <v>0.1333922261484099</v>
      </c>
      <c r="U359" s="104">
        <f t="shared" si="195"/>
        <v>0.13858695652173914</v>
      </c>
      <c r="V359" s="104">
        <f t="shared" si="195"/>
        <v>0.16552315608919382</v>
      </c>
      <c r="W359" s="30"/>
      <c r="X359" s="9">
        <f t="shared" si="196"/>
        <v>2.9333333333333433E-2</v>
      </c>
      <c r="Y359" s="12">
        <f t="shared" si="197"/>
        <v>-3.598141134766808E-2</v>
      </c>
    </row>
    <row r="360" spans="1:25" s="21" customFormat="1" ht="24.9" customHeight="1" x14ac:dyDescent="0.3">
      <c r="A360" s="52" t="s">
        <v>4</v>
      </c>
      <c r="B360" s="81">
        <v>1861</v>
      </c>
      <c r="C360" s="81">
        <v>1996</v>
      </c>
      <c r="D360" s="81">
        <v>1924</v>
      </c>
      <c r="E360" s="81">
        <v>1996</v>
      </c>
      <c r="F360" s="81">
        <v>1855</v>
      </c>
      <c r="G360" s="81">
        <v>2065</v>
      </c>
      <c r="H360" s="81">
        <v>2372</v>
      </c>
      <c r="I360" s="81">
        <v>2264</v>
      </c>
      <c r="J360" s="81">
        <v>2208</v>
      </c>
      <c r="K360" s="81">
        <v>2332</v>
      </c>
      <c r="L360" s="94"/>
      <c r="M360" s="105">
        <v>1</v>
      </c>
      <c r="N360" s="105">
        <v>1</v>
      </c>
      <c r="O360" s="105">
        <v>1</v>
      </c>
      <c r="P360" s="105">
        <v>1</v>
      </c>
      <c r="Q360" s="105">
        <v>1</v>
      </c>
      <c r="R360" s="105">
        <v>1</v>
      </c>
      <c r="S360" s="105">
        <v>1</v>
      </c>
      <c r="T360" s="105">
        <v>1</v>
      </c>
      <c r="U360" s="105">
        <v>1</v>
      </c>
      <c r="V360" s="105">
        <v>1</v>
      </c>
      <c r="W360" s="94"/>
      <c r="X360" s="10">
        <f t="shared" si="196"/>
        <v>0.25308973670069856</v>
      </c>
      <c r="Y360" s="14">
        <f t="shared" si="197"/>
        <v>0</v>
      </c>
    </row>
    <row r="361" spans="1:25" s="21" customFormat="1" ht="24.9" customHeight="1" x14ac:dyDescent="0.3">
      <c r="A361" s="13" t="s">
        <v>154</v>
      </c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24"/>
      <c r="W361" s="30"/>
      <c r="X361" s="53"/>
      <c r="Y361" s="53"/>
    </row>
    <row r="362" spans="1:25" s="21" customFormat="1" ht="24.9" customHeight="1" x14ac:dyDescent="0.3"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24"/>
      <c r="W362" s="30"/>
      <c r="X362" s="53"/>
      <c r="Y362" s="53"/>
    </row>
    <row r="363" spans="1:25" s="21" customFormat="1" ht="50.1" customHeight="1" x14ac:dyDescent="0.3">
      <c r="A363" s="36" t="s">
        <v>155</v>
      </c>
      <c r="B363" s="42">
        <v>2013</v>
      </c>
      <c r="C363" s="42">
        <v>2014</v>
      </c>
      <c r="D363" s="42">
        <v>2015</v>
      </c>
      <c r="E363" s="42">
        <v>2016</v>
      </c>
      <c r="F363" s="42">
        <v>2017</v>
      </c>
      <c r="G363" s="42">
        <v>2018</v>
      </c>
      <c r="H363" s="42">
        <v>2019</v>
      </c>
      <c r="I363" s="42">
        <v>2020</v>
      </c>
      <c r="J363" s="42">
        <v>2021</v>
      </c>
      <c r="K363" s="42">
        <v>2022</v>
      </c>
      <c r="L363" s="95"/>
      <c r="M363" s="42">
        <v>2013</v>
      </c>
      <c r="N363" s="42">
        <v>2014</v>
      </c>
      <c r="O363" s="42">
        <v>2015</v>
      </c>
      <c r="P363" s="42">
        <v>2016</v>
      </c>
      <c r="Q363" s="42">
        <v>2017</v>
      </c>
      <c r="R363" s="42">
        <v>2018</v>
      </c>
      <c r="S363" s="42">
        <v>2019</v>
      </c>
      <c r="T363" s="42">
        <v>2020</v>
      </c>
      <c r="U363" s="42">
        <v>2021</v>
      </c>
      <c r="V363" s="42">
        <v>2022</v>
      </c>
      <c r="W363" s="96"/>
      <c r="X363" s="42" t="s">
        <v>241</v>
      </c>
      <c r="Y363" s="42" t="s">
        <v>242</v>
      </c>
    </row>
    <row r="364" spans="1:25" s="21" customFormat="1" ht="24.9" customHeight="1" x14ac:dyDescent="0.3">
      <c r="A364" s="8" t="s">
        <v>210</v>
      </c>
      <c r="B364" s="80">
        <v>266</v>
      </c>
      <c r="C364" s="80">
        <v>286</v>
      </c>
      <c r="D364" s="80">
        <v>315</v>
      </c>
      <c r="E364" s="80">
        <v>342</v>
      </c>
      <c r="F364" s="80">
        <v>232</v>
      </c>
      <c r="G364" s="80">
        <v>263</v>
      </c>
      <c r="H364" s="80">
        <v>239</v>
      </c>
      <c r="I364" s="80">
        <v>237</v>
      </c>
      <c r="J364" s="80">
        <v>239</v>
      </c>
      <c r="K364" s="80">
        <v>290</v>
      </c>
      <c r="L364" s="30"/>
      <c r="M364" s="104">
        <f t="shared" ref="M364:M374" si="198">B364/B$375</f>
        <v>0.1429339065018807</v>
      </c>
      <c r="N364" s="104">
        <f t="shared" ref="N364:N374" si="199">C364/C$375</f>
        <v>0.14328657314629259</v>
      </c>
      <c r="O364" s="104">
        <f t="shared" ref="O364:O374" si="200">D364/D$375</f>
        <v>0.16372141372141372</v>
      </c>
      <c r="P364" s="104">
        <f t="shared" ref="P364:P374" si="201">E364/E$375</f>
        <v>0.17134268537074149</v>
      </c>
      <c r="Q364" s="104">
        <f t="shared" ref="Q364:Q374" si="202">F364/F$375</f>
        <v>0.12506738544474394</v>
      </c>
      <c r="R364" s="104">
        <f t="shared" ref="R364:R374" si="203">G364/G$375</f>
        <v>0.12736077481840194</v>
      </c>
      <c r="S364" s="104">
        <f t="shared" ref="S364:S374" si="204">H364/H$375</f>
        <v>0.10075885328836424</v>
      </c>
      <c r="T364" s="104">
        <f t="shared" ref="T364:T374" si="205">I364/I$375</f>
        <v>0.10468197879858657</v>
      </c>
      <c r="U364" s="104">
        <f t="shared" ref="U364:V374" si="206">J364/J$375</f>
        <v>0.1082427536231884</v>
      </c>
      <c r="V364" s="104">
        <f t="shared" si="206"/>
        <v>0.12435677530017153</v>
      </c>
      <c r="W364" s="30"/>
      <c r="X364" s="9">
        <f t="shared" ref="X364:X375" si="207">K364/B364-1</f>
        <v>9.0225563909774431E-2</v>
      </c>
      <c r="Y364" s="12">
        <f t="shared" ref="Y364:Y375" si="208">V364-M364</f>
        <v>-1.8577131201709174E-2</v>
      </c>
    </row>
    <row r="365" spans="1:25" s="21" customFormat="1" ht="24.9" customHeight="1" x14ac:dyDescent="0.3">
      <c r="A365" s="8" t="s">
        <v>211</v>
      </c>
      <c r="B365" s="80">
        <v>271</v>
      </c>
      <c r="C365" s="80">
        <v>256</v>
      </c>
      <c r="D365" s="80">
        <v>269</v>
      </c>
      <c r="E365" s="80">
        <v>238</v>
      </c>
      <c r="F365" s="80">
        <v>190</v>
      </c>
      <c r="G365" s="80">
        <v>249</v>
      </c>
      <c r="H365" s="80">
        <v>225</v>
      </c>
      <c r="I365" s="80">
        <v>262</v>
      </c>
      <c r="J365" s="80">
        <v>219</v>
      </c>
      <c r="K365" s="80">
        <v>241</v>
      </c>
      <c r="L365" s="30"/>
      <c r="M365" s="104">
        <f t="shared" si="198"/>
        <v>0.14562063406770553</v>
      </c>
      <c r="N365" s="104">
        <f t="shared" si="199"/>
        <v>0.12825651302605209</v>
      </c>
      <c r="O365" s="104">
        <f t="shared" si="200"/>
        <v>0.13981288981288981</v>
      </c>
      <c r="P365" s="104">
        <f t="shared" si="201"/>
        <v>0.11923847695390781</v>
      </c>
      <c r="Q365" s="104">
        <f t="shared" si="202"/>
        <v>0.10242587601078167</v>
      </c>
      <c r="R365" s="104">
        <f t="shared" si="203"/>
        <v>0.12058111380145278</v>
      </c>
      <c r="S365" s="104">
        <f t="shared" si="204"/>
        <v>9.4856661045531199E-2</v>
      </c>
      <c r="T365" s="104">
        <f t="shared" si="205"/>
        <v>0.1157243816254417</v>
      </c>
      <c r="U365" s="104">
        <f t="shared" si="206"/>
        <v>9.9184782608695649E-2</v>
      </c>
      <c r="V365" s="104">
        <f t="shared" si="206"/>
        <v>0.10334476843910806</v>
      </c>
      <c r="W365" s="30"/>
      <c r="X365" s="9">
        <f t="shared" si="207"/>
        <v>-0.11070110701107017</v>
      </c>
      <c r="Y365" s="12">
        <f t="shared" si="208"/>
        <v>-4.2275865628597475E-2</v>
      </c>
    </row>
    <row r="366" spans="1:25" s="21" customFormat="1" ht="24.9" customHeight="1" x14ac:dyDescent="0.3">
      <c r="A366" s="8" t="s">
        <v>226</v>
      </c>
      <c r="B366" s="80">
        <v>219</v>
      </c>
      <c r="C366" s="80">
        <v>231</v>
      </c>
      <c r="D366" s="80">
        <v>201</v>
      </c>
      <c r="E366" s="80">
        <v>173</v>
      </c>
      <c r="F366" s="80">
        <v>150</v>
      </c>
      <c r="G366" s="80">
        <v>173</v>
      </c>
      <c r="H366" s="80">
        <v>162</v>
      </c>
      <c r="I366" s="80">
        <v>178</v>
      </c>
      <c r="J366" s="80">
        <v>163</v>
      </c>
      <c r="K366" s="80">
        <v>161</v>
      </c>
      <c r="L366" s="30"/>
      <c r="M366" s="104">
        <f t="shared" si="198"/>
        <v>0.11767866738312735</v>
      </c>
      <c r="N366" s="104">
        <f t="shared" si="199"/>
        <v>0.11573146292585171</v>
      </c>
      <c r="O366" s="104">
        <f t="shared" si="200"/>
        <v>0.10446985446985448</v>
      </c>
      <c r="P366" s="104">
        <f t="shared" si="201"/>
        <v>8.6673346693386777E-2</v>
      </c>
      <c r="Q366" s="104">
        <f t="shared" si="202"/>
        <v>8.0862533692722366E-2</v>
      </c>
      <c r="R366" s="104">
        <f t="shared" si="203"/>
        <v>8.3777239709443105E-2</v>
      </c>
      <c r="S366" s="104">
        <f t="shared" si="204"/>
        <v>6.8296795952782458E-2</v>
      </c>
      <c r="T366" s="104">
        <f t="shared" si="205"/>
        <v>7.8621908127208484E-2</v>
      </c>
      <c r="U366" s="104">
        <f t="shared" si="206"/>
        <v>7.3822463768115937E-2</v>
      </c>
      <c r="V366" s="104">
        <f t="shared" si="206"/>
        <v>6.9039451114922809E-2</v>
      </c>
      <c r="W366" s="30"/>
      <c r="X366" s="9">
        <f t="shared" si="207"/>
        <v>-0.26484018264840181</v>
      </c>
      <c r="Y366" s="12">
        <f t="shared" si="208"/>
        <v>-4.8639216268204541E-2</v>
      </c>
    </row>
    <row r="367" spans="1:25" s="21" customFormat="1" ht="24.9" customHeight="1" x14ac:dyDescent="0.3">
      <c r="A367" s="8" t="s">
        <v>212</v>
      </c>
      <c r="B367" s="80">
        <v>38</v>
      </c>
      <c r="C367" s="80">
        <v>33</v>
      </c>
      <c r="D367" s="80">
        <v>33</v>
      </c>
      <c r="E367" s="80">
        <v>32</v>
      </c>
      <c r="F367" s="80">
        <v>38</v>
      </c>
      <c r="G367" s="80">
        <v>49</v>
      </c>
      <c r="H367" s="80">
        <v>36</v>
      </c>
      <c r="I367" s="80">
        <v>31</v>
      </c>
      <c r="J367" s="80">
        <v>40</v>
      </c>
      <c r="K367" s="80">
        <v>29</v>
      </c>
      <c r="L367" s="30"/>
      <c r="M367" s="104">
        <f t="shared" si="198"/>
        <v>2.0419129500268671E-2</v>
      </c>
      <c r="N367" s="104">
        <f t="shared" si="199"/>
        <v>1.6533066132264528E-2</v>
      </c>
      <c r="O367" s="104">
        <f t="shared" si="200"/>
        <v>1.7151767151767153E-2</v>
      </c>
      <c r="P367" s="104">
        <f t="shared" si="201"/>
        <v>1.6032064128256512E-2</v>
      </c>
      <c r="Q367" s="104">
        <f t="shared" si="202"/>
        <v>2.0485175202156335E-2</v>
      </c>
      <c r="R367" s="104">
        <f t="shared" si="203"/>
        <v>2.3728813559322035E-2</v>
      </c>
      <c r="S367" s="104">
        <f t="shared" si="204"/>
        <v>1.5177065767284991E-2</v>
      </c>
      <c r="T367" s="104">
        <f t="shared" si="205"/>
        <v>1.3692579505300354E-2</v>
      </c>
      <c r="U367" s="104">
        <f t="shared" si="206"/>
        <v>1.8115942028985508E-2</v>
      </c>
      <c r="V367" s="104">
        <f t="shared" si="206"/>
        <v>1.2435677530017153E-2</v>
      </c>
      <c r="W367" s="30"/>
      <c r="X367" s="9">
        <f t="shared" si="207"/>
        <v>-0.23684210526315785</v>
      </c>
      <c r="Y367" s="12">
        <f t="shared" si="208"/>
        <v>-7.9834519702515188E-3</v>
      </c>
    </row>
    <row r="368" spans="1:25" s="21" customFormat="1" ht="24.9" customHeight="1" x14ac:dyDescent="0.3">
      <c r="A368" s="8" t="s">
        <v>156</v>
      </c>
      <c r="B368" s="80">
        <v>72</v>
      </c>
      <c r="C368" s="80">
        <v>80</v>
      </c>
      <c r="D368" s="80">
        <v>73</v>
      </c>
      <c r="E368" s="80">
        <v>86</v>
      </c>
      <c r="F368" s="80">
        <v>61</v>
      </c>
      <c r="G368" s="80">
        <v>60</v>
      </c>
      <c r="H368" s="80">
        <v>72</v>
      </c>
      <c r="I368" s="80">
        <v>63</v>
      </c>
      <c r="J368" s="80">
        <v>48</v>
      </c>
      <c r="K368" s="80">
        <v>68</v>
      </c>
      <c r="L368" s="30"/>
      <c r="M368" s="104">
        <f t="shared" si="198"/>
        <v>3.8688876947877482E-2</v>
      </c>
      <c r="N368" s="104">
        <f t="shared" si="199"/>
        <v>4.0080160320641281E-2</v>
      </c>
      <c r="O368" s="104">
        <f t="shared" si="200"/>
        <v>3.7941787941787944E-2</v>
      </c>
      <c r="P368" s="104">
        <f t="shared" si="201"/>
        <v>4.308617234468938E-2</v>
      </c>
      <c r="Q368" s="104">
        <f t="shared" si="202"/>
        <v>3.288409703504043E-2</v>
      </c>
      <c r="R368" s="104">
        <f t="shared" si="203"/>
        <v>2.9055690072639227E-2</v>
      </c>
      <c r="S368" s="104">
        <f t="shared" si="204"/>
        <v>3.0354131534569982E-2</v>
      </c>
      <c r="T368" s="104">
        <f t="shared" si="205"/>
        <v>2.7826855123674912E-2</v>
      </c>
      <c r="U368" s="104">
        <f t="shared" si="206"/>
        <v>2.1739130434782608E-2</v>
      </c>
      <c r="V368" s="104">
        <f t="shared" si="206"/>
        <v>2.9159519725557463E-2</v>
      </c>
      <c r="W368" s="30"/>
      <c r="X368" s="9">
        <f t="shared" si="207"/>
        <v>-5.555555555555558E-2</v>
      </c>
      <c r="Y368" s="12">
        <f t="shared" si="208"/>
        <v>-9.5293572223200187E-3</v>
      </c>
    </row>
    <row r="369" spans="1:25" s="21" customFormat="1" ht="24.9" customHeight="1" x14ac:dyDescent="0.3">
      <c r="A369" s="8" t="s">
        <v>157</v>
      </c>
      <c r="B369" s="80">
        <v>247</v>
      </c>
      <c r="C369" s="80">
        <v>279</v>
      </c>
      <c r="D369" s="80">
        <v>284</v>
      </c>
      <c r="E369" s="80">
        <v>270</v>
      </c>
      <c r="F369" s="80">
        <v>281</v>
      </c>
      <c r="G369" s="80">
        <v>311</v>
      </c>
      <c r="H369" s="80">
        <v>283</v>
      </c>
      <c r="I369" s="80">
        <v>296</v>
      </c>
      <c r="J369" s="80">
        <v>243</v>
      </c>
      <c r="K369" s="80">
        <v>240</v>
      </c>
      <c r="L369" s="30"/>
      <c r="M369" s="104">
        <f t="shared" si="198"/>
        <v>0.13272434175174638</v>
      </c>
      <c r="N369" s="104">
        <f t="shared" si="199"/>
        <v>0.13977955911823647</v>
      </c>
      <c r="O369" s="104">
        <f t="shared" si="200"/>
        <v>0.14760914760914762</v>
      </c>
      <c r="P369" s="104">
        <f t="shared" si="201"/>
        <v>0.13527054108216433</v>
      </c>
      <c r="Q369" s="104">
        <f t="shared" si="202"/>
        <v>0.15148247978436657</v>
      </c>
      <c r="R369" s="104">
        <f t="shared" si="203"/>
        <v>0.15060532687651332</v>
      </c>
      <c r="S369" s="104">
        <f t="shared" si="204"/>
        <v>0.11930860033726813</v>
      </c>
      <c r="T369" s="104">
        <f t="shared" si="205"/>
        <v>0.13074204946996468</v>
      </c>
      <c r="U369" s="104">
        <f t="shared" si="206"/>
        <v>0.11005434782608696</v>
      </c>
      <c r="V369" s="104">
        <f t="shared" si="206"/>
        <v>0.10291595197255575</v>
      </c>
      <c r="W369" s="30"/>
      <c r="X369" s="9">
        <f t="shared" si="207"/>
        <v>-2.8340080971659964E-2</v>
      </c>
      <c r="Y369" s="12">
        <f t="shared" si="208"/>
        <v>-2.9808389779190633E-2</v>
      </c>
    </row>
    <row r="370" spans="1:25" s="21" customFormat="1" ht="24.9" customHeight="1" x14ac:dyDescent="0.3">
      <c r="A370" s="8" t="s">
        <v>158</v>
      </c>
      <c r="B370" s="80">
        <v>124</v>
      </c>
      <c r="C370" s="80">
        <v>118</v>
      </c>
      <c r="D370" s="80">
        <v>123</v>
      </c>
      <c r="E370" s="80">
        <v>111</v>
      </c>
      <c r="F370" s="80">
        <v>102</v>
      </c>
      <c r="G370" s="80">
        <v>112</v>
      </c>
      <c r="H370" s="80">
        <v>98</v>
      </c>
      <c r="I370" s="80">
        <v>126</v>
      </c>
      <c r="J370" s="80">
        <v>117</v>
      </c>
      <c r="K370" s="80">
        <v>99</v>
      </c>
      <c r="L370" s="30"/>
      <c r="M370" s="104">
        <f t="shared" si="198"/>
        <v>6.6630843632455666E-2</v>
      </c>
      <c r="N370" s="104">
        <f t="shared" si="199"/>
        <v>5.9118236472945888E-2</v>
      </c>
      <c r="O370" s="104">
        <f t="shared" si="200"/>
        <v>6.3929313929313933E-2</v>
      </c>
      <c r="P370" s="104">
        <f t="shared" si="201"/>
        <v>5.561122244488978E-2</v>
      </c>
      <c r="Q370" s="104">
        <f t="shared" si="202"/>
        <v>5.498652291105121E-2</v>
      </c>
      <c r="R370" s="104">
        <f t="shared" si="203"/>
        <v>5.4237288135593219E-2</v>
      </c>
      <c r="S370" s="104">
        <f t="shared" si="204"/>
        <v>4.1315345699831363E-2</v>
      </c>
      <c r="T370" s="104">
        <f t="shared" si="205"/>
        <v>5.5653710247349823E-2</v>
      </c>
      <c r="U370" s="104">
        <f t="shared" si="206"/>
        <v>5.2989130434782608E-2</v>
      </c>
      <c r="V370" s="104">
        <f t="shared" si="206"/>
        <v>4.2452830188679243E-2</v>
      </c>
      <c r="W370" s="30"/>
      <c r="X370" s="9">
        <f t="shared" si="207"/>
        <v>-0.20161290322580649</v>
      </c>
      <c r="Y370" s="12">
        <f t="shared" si="208"/>
        <v>-2.4178013443776424E-2</v>
      </c>
    </row>
    <row r="371" spans="1:25" s="21" customFormat="1" ht="24.9" customHeight="1" x14ac:dyDescent="0.3">
      <c r="A371" s="8" t="s">
        <v>159</v>
      </c>
      <c r="B371" s="80">
        <v>101</v>
      </c>
      <c r="C371" s="80">
        <v>88</v>
      </c>
      <c r="D371" s="80">
        <v>69</v>
      </c>
      <c r="E371" s="80">
        <v>68</v>
      </c>
      <c r="F371" s="80">
        <v>82</v>
      </c>
      <c r="G371" s="80">
        <v>115</v>
      </c>
      <c r="H371" s="80">
        <v>78</v>
      </c>
      <c r="I371" s="80">
        <v>78</v>
      </c>
      <c r="J371" s="80">
        <v>68</v>
      </c>
      <c r="K371" s="80">
        <v>59</v>
      </c>
      <c r="L371" s="30"/>
      <c r="M371" s="104">
        <f t="shared" si="198"/>
        <v>5.4271896829661471E-2</v>
      </c>
      <c r="N371" s="104">
        <f t="shared" si="199"/>
        <v>4.4088176352705413E-2</v>
      </c>
      <c r="O371" s="104">
        <f t="shared" si="200"/>
        <v>3.5862785862785865E-2</v>
      </c>
      <c r="P371" s="104">
        <f t="shared" si="201"/>
        <v>3.406813627254509E-2</v>
      </c>
      <c r="Q371" s="104">
        <f t="shared" si="202"/>
        <v>4.4204851752021566E-2</v>
      </c>
      <c r="R371" s="104">
        <f t="shared" si="203"/>
        <v>5.569007263922518E-2</v>
      </c>
      <c r="S371" s="104">
        <f t="shared" si="204"/>
        <v>3.2883642495784147E-2</v>
      </c>
      <c r="T371" s="104">
        <f t="shared" si="205"/>
        <v>3.4452296819787988E-2</v>
      </c>
      <c r="U371" s="104">
        <f t="shared" si="206"/>
        <v>3.0797101449275364E-2</v>
      </c>
      <c r="V371" s="104">
        <f t="shared" si="206"/>
        <v>2.5300171526586621E-2</v>
      </c>
      <c r="W371" s="30"/>
      <c r="X371" s="9">
        <f t="shared" si="207"/>
        <v>-0.41584158415841588</v>
      </c>
      <c r="Y371" s="12">
        <f t="shared" si="208"/>
        <v>-2.897172530307485E-2</v>
      </c>
    </row>
    <row r="372" spans="1:25" s="21" customFormat="1" ht="24.9" customHeight="1" x14ac:dyDescent="0.3">
      <c r="A372" s="8" t="s">
        <v>160</v>
      </c>
      <c r="B372" s="80">
        <v>630</v>
      </c>
      <c r="C372" s="80">
        <v>717</v>
      </c>
      <c r="D372" s="80">
        <v>674</v>
      </c>
      <c r="E372" s="80">
        <v>673</v>
      </c>
      <c r="F372" s="80">
        <v>669</v>
      </c>
      <c r="G372" s="80">
        <v>690</v>
      </c>
      <c r="H372" s="80">
        <v>738</v>
      </c>
      <c r="I372" s="80">
        <v>784</v>
      </c>
      <c r="J372" s="80">
        <v>765</v>
      </c>
      <c r="K372" s="80">
        <v>803</v>
      </c>
      <c r="L372" s="30"/>
      <c r="M372" s="104">
        <f t="shared" si="198"/>
        <v>0.33852767329392802</v>
      </c>
      <c r="N372" s="104">
        <f t="shared" si="199"/>
        <v>0.35921843687374749</v>
      </c>
      <c r="O372" s="104">
        <f t="shared" si="200"/>
        <v>0.3503118503118503</v>
      </c>
      <c r="P372" s="104">
        <f t="shared" si="201"/>
        <v>0.33717434869739477</v>
      </c>
      <c r="Q372" s="104">
        <f t="shared" si="202"/>
        <v>0.36064690026954177</v>
      </c>
      <c r="R372" s="104">
        <f t="shared" si="203"/>
        <v>0.33414043583535108</v>
      </c>
      <c r="S372" s="104">
        <f t="shared" si="204"/>
        <v>0.31112984822934231</v>
      </c>
      <c r="T372" s="104">
        <f t="shared" si="205"/>
        <v>0.3462897526501767</v>
      </c>
      <c r="U372" s="104">
        <f t="shared" si="206"/>
        <v>0.34646739130434784</v>
      </c>
      <c r="V372" s="104">
        <f t="shared" si="206"/>
        <v>0.34433962264150941</v>
      </c>
      <c r="W372" s="30"/>
      <c r="X372" s="9">
        <f t="shared" si="207"/>
        <v>0.27460317460317452</v>
      </c>
      <c r="Y372" s="12">
        <f t="shared" si="208"/>
        <v>5.811949347581391E-3</v>
      </c>
    </row>
    <row r="373" spans="1:25" s="21" customFormat="1" ht="24.9" customHeight="1" x14ac:dyDescent="0.3">
      <c r="A373" s="8" t="s">
        <v>161</v>
      </c>
      <c r="B373" s="80">
        <v>309</v>
      </c>
      <c r="C373" s="80">
        <v>332</v>
      </c>
      <c r="D373" s="80">
        <v>369</v>
      </c>
      <c r="E373" s="80">
        <v>396</v>
      </c>
      <c r="F373" s="80">
        <v>385</v>
      </c>
      <c r="G373" s="80">
        <v>415</v>
      </c>
      <c r="H373" s="80">
        <v>419</v>
      </c>
      <c r="I373" s="80">
        <v>445</v>
      </c>
      <c r="J373" s="80">
        <v>418</v>
      </c>
      <c r="K373" s="80">
        <v>427</v>
      </c>
      <c r="L373" s="30"/>
      <c r="M373" s="104">
        <f t="shared" si="198"/>
        <v>0.1660397635679742</v>
      </c>
      <c r="N373" s="104">
        <f t="shared" si="199"/>
        <v>0.16633266533066132</v>
      </c>
      <c r="O373" s="104">
        <f t="shared" si="200"/>
        <v>0.19178794178794178</v>
      </c>
      <c r="P373" s="104">
        <f t="shared" si="201"/>
        <v>0.19839679358717435</v>
      </c>
      <c r="Q373" s="104">
        <f t="shared" si="202"/>
        <v>0.20754716981132076</v>
      </c>
      <c r="R373" s="104">
        <f t="shared" si="203"/>
        <v>0.2009685230024213</v>
      </c>
      <c r="S373" s="104">
        <f t="shared" si="204"/>
        <v>0.17664418212478922</v>
      </c>
      <c r="T373" s="104">
        <f t="shared" si="205"/>
        <v>0.19655477031802121</v>
      </c>
      <c r="U373" s="104">
        <f t="shared" si="206"/>
        <v>0.18931159420289856</v>
      </c>
      <c r="V373" s="104">
        <f t="shared" si="206"/>
        <v>0.18310463121783876</v>
      </c>
      <c r="W373" s="30"/>
      <c r="X373" s="9">
        <f t="shared" si="207"/>
        <v>0.38187702265372159</v>
      </c>
      <c r="Y373" s="12">
        <f t="shared" si="208"/>
        <v>1.7064867649864562E-2</v>
      </c>
    </row>
    <row r="374" spans="1:25" s="21" customFormat="1" ht="24.9" customHeight="1" x14ac:dyDescent="0.3">
      <c r="A374" s="8" t="s">
        <v>28</v>
      </c>
      <c r="B374" s="80">
        <v>64</v>
      </c>
      <c r="C374" s="80">
        <v>61</v>
      </c>
      <c r="D374" s="80">
        <v>50</v>
      </c>
      <c r="E374" s="80">
        <v>52</v>
      </c>
      <c r="F374" s="80">
        <v>56</v>
      </c>
      <c r="G374" s="80">
        <v>50</v>
      </c>
      <c r="H374" s="80">
        <v>53</v>
      </c>
      <c r="I374" s="80">
        <v>46</v>
      </c>
      <c r="J374" s="80">
        <v>42</v>
      </c>
      <c r="K374" s="80">
        <v>66</v>
      </c>
      <c r="L374" s="30"/>
      <c r="M374" s="104">
        <f t="shared" si="198"/>
        <v>3.4390112842557767E-2</v>
      </c>
      <c r="N374" s="104">
        <f t="shared" si="199"/>
        <v>3.0561122244488977E-2</v>
      </c>
      <c r="O374" s="104">
        <f t="shared" si="200"/>
        <v>2.5987525987525989E-2</v>
      </c>
      <c r="P374" s="104">
        <f t="shared" si="201"/>
        <v>2.6052104208416832E-2</v>
      </c>
      <c r="Q374" s="104">
        <f t="shared" si="202"/>
        <v>3.0188679245283019E-2</v>
      </c>
      <c r="R374" s="104">
        <f t="shared" si="203"/>
        <v>2.4213075060532687E-2</v>
      </c>
      <c r="S374" s="104">
        <f t="shared" si="204"/>
        <v>2.2344013490725127E-2</v>
      </c>
      <c r="T374" s="104">
        <f t="shared" si="205"/>
        <v>2.0318021201413426E-2</v>
      </c>
      <c r="U374" s="104">
        <f t="shared" si="206"/>
        <v>1.9021739130434784E-2</v>
      </c>
      <c r="V374" s="104">
        <f t="shared" si="206"/>
        <v>2.8301886792452831E-2</v>
      </c>
      <c r="W374" s="30"/>
      <c r="X374" s="9">
        <f t="shared" si="207"/>
        <v>3.125E-2</v>
      </c>
      <c r="Y374" s="12">
        <f t="shared" si="208"/>
        <v>-6.0882260501049362E-3</v>
      </c>
    </row>
    <row r="375" spans="1:25" s="21" customFormat="1" ht="24.9" customHeight="1" x14ac:dyDescent="0.3">
      <c r="A375" s="52" t="s">
        <v>4</v>
      </c>
      <c r="B375" s="81">
        <v>1861</v>
      </c>
      <c r="C375" s="81">
        <v>1996</v>
      </c>
      <c r="D375" s="81">
        <v>1924</v>
      </c>
      <c r="E375" s="81">
        <v>1996</v>
      </c>
      <c r="F375" s="81">
        <v>1855</v>
      </c>
      <c r="G375" s="81">
        <v>2065</v>
      </c>
      <c r="H375" s="81">
        <v>2372</v>
      </c>
      <c r="I375" s="81">
        <v>2264</v>
      </c>
      <c r="J375" s="81">
        <v>2208</v>
      </c>
      <c r="K375" s="81">
        <v>2332</v>
      </c>
      <c r="L375" s="94"/>
      <c r="M375" s="105">
        <v>1</v>
      </c>
      <c r="N375" s="105">
        <v>1</v>
      </c>
      <c r="O375" s="105">
        <v>1</v>
      </c>
      <c r="P375" s="105">
        <v>1</v>
      </c>
      <c r="Q375" s="105">
        <v>1</v>
      </c>
      <c r="R375" s="105">
        <v>1</v>
      </c>
      <c r="S375" s="105">
        <v>1</v>
      </c>
      <c r="T375" s="105">
        <v>1</v>
      </c>
      <c r="U375" s="105">
        <v>1</v>
      </c>
      <c r="V375" s="105">
        <v>1</v>
      </c>
      <c r="W375" s="94"/>
      <c r="X375" s="10">
        <f t="shared" si="207"/>
        <v>0.25308973670069856</v>
      </c>
      <c r="Y375" s="14">
        <f t="shared" si="208"/>
        <v>0</v>
      </c>
    </row>
    <row r="376" spans="1:25" s="21" customFormat="1" ht="24.9" customHeight="1" x14ac:dyDescent="0.3">
      <c r="A376" s="13" t="s">
        <v>154</v>
      </c>
      <c r="B376" s="85"/>
      <c r="C376" s="85"/>
      <c r="D376" s="85"/>
      <c r="E376" s="85"/>
      <c r="F376" s="85"/>
      <c r="G376" s="85"/>
      <c r="H376" s="85"/>
      <c r="I376" s="85"/>
      <c r="J376" s="85"/>
      <c r="K376" s="85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24"/>
      <c r="W376" s="30"/>
      <c r="X376" s="53"/>
      <c r="Y376" s="53"/>
    </row>
    <row r="377" spans="1:25" s="21" customFormat="1" ht="24.9" customHeight="1" x14ac:dyDescent="0.3"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24"/>
      <c r="W377" s="30"/>
      <c r="X377" s="53"/>
      <c r="Y377" s="53"/>
    </row>
    <row r="378" spans="1:25" s="21" customFormat="1" ht="50.1" customHeight="1" x14ac:dyDescent="0.3">
      <c r="A378" s="36" t="s">
        <v>162</v>
      </c>
      <c r="B378" s="42">
        <v>2013</v>
      </c>
      <c r="C378" s="42">
        <v>2014</v>
      </c>
      <c r="D378" s="42">
        <v>2015</v>
      </c>
      <c r="E378" s="42">
        <v>2016</v>
      </c>
      <c r="F378" s="42">
        <v>2017</v>
      </c>
      <c r="G378" s="42">
        <v>2018</v>
      </c>
      <c r="H378" s="42">
        <v>2019</v>
      </c>
      <c r="I378" s="42">
        <v>2020</v>
      </c>
      <c r="J378" s="42">
        <v>2021</v>
      </c>
      <c r="K378" s="42">
        <v>2022</v>
      </c>
      <c r="L378" s="95"/>
      <c r="M378" s="42">
        <v>2013</v>
      </c>
      <c r="N378" s="42">
        <v>2014</v>
      </c>
      <c r="O378" s="42">
        <v>2015</v>
      </c>
      <c r="P378" s="42">
        <v>2016</v>
      </c>
      <c r="Q378" s="42">
        <v>2017</v>
      </c>
      <c r="R378" s="42">
        <v>2018</v>
      </c>
      <c r="S378" s="42">
        <v>2019</v>
      </c>
      <c r="T378" s="42">
        <v>2020</v>
      </c>
      <c r="U378" s="42">
        <v>2021</v>
      </c>
      <c r="V378" s="42">
        <v>2022</v>
      </c>
      <c r="W378" s="96"/>
      <c r="X378" s="42" t="s">
        <v>241</v>
      </c>
      <c r="Y378" s="42" t="s">
        <v>242</v>
      </c>
    </row>
    <row r="379" spans="1:25" s="21" customFormat="1" ht="24.9" customHeight="1" x14ac:dyDescent="0.3">
      <c r="A379" s="8" t="s">
        <v>210</v>
      </c>
      <c r="B379" s="80">
        <v>58</v>
      </c>
      <c r="C379" s="80">
        <v>52</v>
      </c>
      <c r="D379" s="80">
        <v>62</v>
      </c>
      <c r="E379" s="80">
        <v>63</v>
      </c>
      <c r="F379" s="80">
        <v>58</v>
      </c>
      <c r="G379" s="80">
        <v>75</v>
      </c>
      <c r="H379" s="80">
        <v>69</v>
      </c>
      <c r="I379" s="80">
        <v>63</v>
      </c>
      <c r="J379" s="80">
        <v>65</v>
      </c>
      <c r="K379" s="80">
        <v>63</v>
      </c>
      <c r="L379" s="30"/>
      <c r="M379" s="104">
        <f t="shared" ref="M379:V391" si="209">B379/B$391</f>
        <v>6.1246040126715945E-2</v>
      </c>
      <c r="N379" s="104">
        <f t="shared" si="209"/>
        <v>5.5143160127253447E-2</v>
      </c>
      <c r="O379" s="104">
        <f t="shared" si="209"/>
        <v>6.8812430632630414E-2</v>
      </c>
      <c r="P379" s="104">
        <f t="shared" si="209"/>
        <v>6.3765182186234823E-2</v>
      </c>
      <c r="Q379" s="104">
        <f t="shared" si="209"/>
        <v>6.6361556064073221E-2</v>
      </c>
      <c r="R379" s="104">
        <f t="shared" si="209"/>
        <v>7.5681130171543889E-2</v>
      </c>
      <c r="S379" s="104">
        <f t="shared" si="209"/>
        <v>5.9585492227979271E-2</v>
      </c>
      <c r="T379" s="104">
        <f t="shared" si="209"/>
        <v>5.9490084985835696E-2</v>
      </c>
      <c r="U379" s="104">
        <f t="shared" si="209"/>
        <v>5.6374674761491758E-2</v>
      </c>
      <c r="V379" s="104">
        <f t="shared" si="209"/>
        <v>5.2456286427976687E-2</v>
      </c>
      <c r="W379" s="30"/>
      <c r="X379" s="9">
        <f t="shared" ref="X379:X391" si="210">K379/B379-1</f>
        <v>8.6206896551724199E-2</v>
      </c>
      <c r="Y379" s="12">
        <f t="shared" ref="Y379:Y391" si="211">V379-M379</f>
        <v>-8.7897536987392583E-3</v>
      </c>
    </row>
    <row r="380" spans="1:25" s="21" customFormat="1" ht="24.9" customHeight="1" x14ac:dyDescent="0.3">
      <c r="A380" s="8" t="s">
        <v>211</v>
      </c>
      <c r="B380" s="80">
        <v>19</v>
      </c>
      <c r="C380" s="80">
        <v>25</v>
      </c>
      <c r="D380" s="80">
        <v>28</v>
      </c>
      <c r="E380" s="80">
        <v>21</v>
      </c>
      <c r="F380" s="80">
        <v>13</v>
      </c>
      <c r="G380" s="80">
        <v>17</v>
      </c>
      <c r="H380" s="80">
        <v>13</v>
      </c>
      <c r="I380" s="80">
        <v>19</v>
      </c>
      <c r="J380" s="80">
        <v>13</v>
      </c>
      <c r="K380" s="80">
        <v>27</v>
      </c>
      <c r="L380" s="30"/>
      <c r="M380" s="104">
        <f t="shared" ref="M380:M390" si="212">B380/B$391</f>
        <v>2.0063357972544878E-2</v>
      </c>
      <c r="N380" s="104">
        <f t="shared" ref="N380:N390" si="213">C380/C$391</f>
        <v>2.6511134676564158E-2</v>
      </c>
      <c r="O380" s="104">
        <f t="shared" ref="O380:O390" si="214">D380/D$391</f>
        <v>3.1076581576026639E-2</v>
      </c>
      <c r="P380" s="104">
        <f t="shared" ref="P380:P390" si="215">E380/E$391</f>
        <v>2.1255060728744939E-2</v>
      </c>
      <c r="Q380" s="104">
        <f t="shared" ref="Q380:Q390" si="216">F380/F$391</f>
        <v>1.4874141876430207E-2</v>
      </c>
      <c r="R380" s="104">
        <f t="shared" ref="R380:R390" si="217">G380/G$391</f>
        <v>1.7154389505549948E-2</v>
      </c>
      <c r="S380" s="104">
        <f t="shared" ref="S380:S390" si="218">H380/H$391</f>
        <v>1.1226252158894647E-2</v>
      </c>
      <c r="T380" s="104">
        <f t="shared" ref="T380:T390" si="219">I380/I$391</f>
        <v>1.794145420207743E-2</v>
      </c>
      <c r="U380" s="104">
        <f t="shared" si="209"/>
        <v>1.1274934952298352E-2</v>
      </c>
      <c r="V380" s="104">
        <f t="shared" si="209"/>
        <v>2.2481265611990008E-2</v>
      </c>
      <c r="W380" s="30"/>
      <c r="X380" s="9">
        <f t="shared" si="210"/>
        <v>0.42105263157894735</v>
      </c>
      <c r="Y380" s="12">
        <f t="shared" si="211"/>
        <v>2.4179076394451292E-3</v>
      </c>
    </row>
    <row r="381" spans="1:25" s="21" customFormat="1" ht="24.9" customHeight="1" x14ac:dyDescent="0.3">
      <c r="A381" s="8" t="s">
        <v>226</v>
      </c>
      <c r="B381" s="80">
        <v>18</v>
      </c>
      <c r="C381" s="80">
        <v>28</v>
      </c>
      <c r="D381" s="80">
        <v>17</v>
      </c>
      <c r="E381" s="80">
        <v>7</v>
      </c>
      <c r="F381" s="80">
        <v>10</v>
      </c>
      <c r="G381" s="80">
        <v>16</v>
      </c>
      <c r="H381" s="80">
        <v>21</v>
      </c>
      <c r="I381" s="80">
        <v>9</v>
      </c>
      <c r="J381" s="80">
        <v>14</v>
      </c>
      <c r="K381" s="80">
        <v>12</v>
      </c>
      <c r="L381" s="30"/>
      <c r="M381" s="104">
        <f t="shared" si="212"/>
        <v>1.9007391763463569E-2</v>
      </c>
      <c r="N381" s="104">
        <f t="shared" si="213"/>
        <v>2.9692470837751856E-2</v>
      </c>
      <c r="O381" s="104">
        <f t="shared" si="214"/>
        <v>1.8867924528301886E-2</v>
      </c>
      <c r="P381" s="104">
        <f t="shared" si="215"/>
        <v>7.0850202429149798E-3</v>
      </c>
      <c r="Q381" s="104">
        <f t="shared" si="216"/>
        <v>1.1441647597254004E-2</v>
      </c>
      <c r="R381" s="104">
        <f t="shared" si="217"/>
        <v>1.6145307769929364E-2</v>
      </c>
      <c r="S381" s="104">
        <f t="shared" si="218"/>
        <v>1.8134715025906734E-2</v>
      </c>
      <c r="T381" s="104">
        <f t="shared" si="219"/>
        <v>8.4985835694051E-3</v>
      </c>
      <c r="U381" s="104">
        <f t="shared" si="209"/>
        <v>1.2142237640936688E-2</v>
      </c>
      <c r="V381" s="104">
        <f t="shared" si="209"/>
        <v>9.9916736053288924E-3</v>
      </c>
      <c r="W381" s="30"/>
      <c r="X381" s="9">
        <f t="shared" si="210"/>
        <v>-0.33333333333333337</v>
      </c>
      <c r="Y381" s="12">
        <f t="shared" si="211"/>
        <v>-9.0157181581346762E-3</v>
      </c>
    </row>
    <row r="382" spans="1:25" s="21" customFormat="1" ht="24.9" customHeight="1" x14ac:dyDescent="0.3">
      <c r="A382" s="8" t="s">
        <v>212</v>
      </c>
      <c r="B382" s="80">
        <v>1</v>
      </c>
      <c r="C382" s="80">
        <v>0</v>
      </c>
      <c r="D382" s="80">
        <v>1</v>
      </c>
      <c r="E382" s="80">
        <v>0</v>
      </c>
      <c r="F382" s="80">
        <v>2</v>
      </c>
      <c r="G382" s="80">
        <v>0</v>
      </c>
      <c r="H382" s="80">
        <v>0</v>
      </c>
      <c r="I382" s="80">
        <v>1</v>
      </c>
      <c r="J382" s="80">
        <v>1</v>
      </c>
      <c r="K382" s="80">
        <v>0</v>
      </c>
      <c r="L382" s="30"/>
      <c r="M382" s="104">
        <f t="shared" si="212"/>
        <v>1.0559662090813093E-3</v>
      </c>
      <c r="N382" s="104">
        <f t="shared" si="213"/>
        <v>0</v>
      </c>
      <c r="O382" s="104">
        <f t="shared" si="214"/>
        <v>1.1098779134295228E-3</v>
      </c>
      <c r="P382" s="104">
        <f t="shared" si="215"/>
        <v>0</v>
      </c>
      <c r="Q382" s="104">
        <f t="shared" si="216"/>
        <v>2.2883295194508009E-3</v>
      </c>
      <c r="R382" s="104">
        <f t="shared" si="217"/>
        <v>0</v>
      </c>
      <c r="S382" s="104">
        <f t="shared" si="218"/>
        <v>0</v>
      </c>
      <c r="T382" s="104">
        <f t="shared" si="219"/>
        <v>9.4428706326723328E-4</v>
      </c>
      <c r="U382" s="104">
        <f t="shared" si="209"/>
        <v>8.6730268863833475E-4</v>
      </c>
      <c r="V382" s="104">
        <f t="shared" si="209"/>
        <v>0</v>
      </c>
      <c r="W382" s="30"/>
      <c r="X382" s="9">
        <f t="shared" si="210"/>
        <v>-1</v>
      </c>
      <c r="Y382" s="12">
        <f t="shared" si="211"/>
        <v>-1.0559662090813093E-3</v>
      </c>
    </row>
    <row r="383" spans="1:25" s="21" customFormat="1" ht="24.9" customHeight="1" x14ac:dyDescent="0.3">
      <c r="A383" s="8" t="s">
        <v>156</v>
      </c>
      <c r="B383" s="80">
        <v>3</v>
      </c>
      <c r="C383" s="80">
        <v>3</v>
      </c>
      <c r="D383" s="80">
        <v>1</v>
      </c>
      <c r="E383" s="80">
        <v>3</v>
      </c>
      <c r="F383" s="80">
        <v>3</v>
      </c>
      <c r="G383" s="80">
        <v>0</v>
      </c>
      <c r="H383" s="80">
        <v>3</v>
      </c>
      <c r="I383" s="80">
        <v>1</v>
      </c>
      <c r="J383" s="80">
        <v>3</v>
      </c>
      <c r="K383" s="80">
        <v>1</v>
      </c>
      <c r="L383" s="30"/>
      <c r="M383" s="104">
        <f t="shared" si="212"/>
        <v>3.1678986272439284E-3</v>
      </c>
      <c r="N383" s="104">
        <f t="shared" si="213"/>
        <v>3.1813361611876989E-3</v>
      </c>
      <c r="O383" s="104">
        <f t="shared" si="214"/>
        <v>1.1098779134295228E-3</v>
      </c>
      <c r="P383" s="104">
        <f t="shared" si="215"/>
        <v>3.0364372469635628E-3</v>
      </c>
      <c r="Q383" s="104">
        <f t="shared" si="216"/>
        <v>3.4324942791762012E-3</v>
      </c>
      <c r="R383" s="104">
        <f t="shared" si="217"/>
        <v>0</v>
      </c>
      <c r="S383" s="104">
        <f t="shared" si="218"/>
        <v>2.5906735751295338E-3</v>
      </c>
      <c r="T383" s="104">
        <f t="shared" si="219"/>
        <v>9.4428706326723328E-4</v>
      </c>
      <c r="U383" s="104">
        <f t="shared" si="209"/>
        <v>2.6019080659150044E-3</v>
      </c>
      <c r="V383" s="104">
        <f t="shared" si="209"/>
        <v>8.3263946711074107E-4</v>
      </c>
      <c r="W383" s="30"/>
      <c r="X383" s="9">
        <f t="shared" si="210"/>
        <v>-0.66666666666666674</v>
      </c>
      <c r="Y383" s="12">
        <f t="shared" si="211"/>
        <v>-2.3352591601331872E-3</v>
      </c>
    </row>
    <row r="384" spans="1:25" s="21" customFormat="1" ht="24.9" customHeight="1" x14ac:dyDescent="0.3">
      <c r="A384" s="8" t="s">
        <v>157</v>
      </c>
      <c r="B384" s="80">
        <v>7</v>
      </c>
      <c r="C384" s="80">
        <v>7</v>
      </c>
      <c r="D384" s="80">
        <v>5</v>
      </c>
      <c r="E384" s="80">
        <v>3</v>
      </c>
      <c r="F384" s="80">
        <v>5</v>
      </c>
      <c r="G384" s="80">
        <v>7</v>
      </c>
      <c r="H384" s="80">
        <v>12</v>
      </c>
      <c r="I384" s="80">
        <v>3</v>
      </c>
      <c r="J384" s="80">
        <v>4</v>
      </c>
      <c r="K384" s="80">
        <v>7</v>
      </c>
      <c r="L384" s="30"/>
      <c r="M384" s="104">
        <f t="shared" si="212"/>
        <v>7.3917634635691657E-3</v>
      </c>
      <c r="N384" s="104">
        <f t="shared" si="213"/>
        <v>7.423117709437964E-3</v>
      </c>
      <c r="O384" s="104">
        <f t="shared" si="214"/>
        <v>5.5493895671476137E-3</v>
      </c>
      <c r="P384" s="104">
        <f t="shared" si="215"/>
        <v>3.0364372469635628E-3</v>
      </c>
      <c r="Q384" s="104">
        <f t="shared" si="216"/>
        <v>5.7208237986270021E-3</v>
      </c>
      <c r="R384" s="104">
        <f t="shared" si="217"/>
        <v>7.0635721493440967E-3</v>
      </c>
      <c r="S384" s="104">
        <f t="shared" si="218"/>
        <v>1.0362694300518135E-2</v>
      </c>
      <c r="T384" s="104">
        <f t="shared" si="219"/>
        <v>2.8328611898016999E-3</v>
      </c>
      <c r="U384" s="104">
        <f t="shared" si="209"/>
        <v>3.469210754553339E-3</v>
      </c>
      <c r="V384" s="104">
        <f t="shared" si="209"/>
        <v>5.8284762697751874E-3</v>
      </c>
      <c r="W384" s="30"/>
      <c r="X384" s="9">
        <f t="shared" si="210"/>
        <v>0</v>
      </c>
      <c r="Y384" s="12">
        <f t="shared" si="211"/>
        <v>-1.5632871937939783E-3</v>
      </c>
    </row>
    <row r="385" spans="1:25" s="21" customFormat="1" ht="24.9" customHeight="1" x14ac:dyDescent="0.3">
      <c r="A385" s="8" t="s">
        <v>158</v>
      </c>
      <c r="B385" s="80">
        <v>2</v>
      </c>
      <c r="C385" s="80">
        <v>5</v>
      </c>
      <c r="D385" s="80">
        <v>4</v>
      </c>
      <c r="E385" s="80">
        <v>5</v>
      </c>
      <c r="F385" s="80">
        <v>2</v>
      </c>
      <c r="G385" s="80">
        <v>2</v>
      </c>
      <c r="H385" s="80">
        <v>1</v>
      </c>
      <c r="I385" s="80">
        <v>2</v>
      </c>
      <c r="J385" s="80">
        <v>5</v>
      </c>
      <c r="K385" s="80">
        <v>4</v>
      </c>
      <c r="L385" s="30"/>
      <c r="M385" s="104">
        <f t="shared" si="212"/>
        <v>2.1119324181626186E-3</v>
      </c>
      <c r="N385" s="104">
        <f t="shared" si="213"/>
        <v>5.3022269353128317E-3</v>
      </c>
      <c r="O385" s="104">
        <f t="shared" si="214"/>
        <v>4.4395116537180911E-3</v>
      </c>
      <c r="P385" s="104">
        <f t="shared" si="215"/>
        <v>5.0607287449392713E-3</v>
      </c>
      <c r="Q385" s="104">
        <f t="shared" si="216"/>
        <v>2.2883295194508009E-3</v>
      </c>
      <c r="R385" s="104">
        <f t="shared" si="217"/>
        <v>2.0181634712411706E-3</v>
      </c>
      <c r="S385" s="104">
        <f t="shared" si="218"/>
        <v>8.6355785837651119E-4</v>
      </c>
      <c r="T385" s="104">
        <f t="shared" si="219"/>
        <v>1.8885741265344666E-3</v>
      </c>
      <c r="U385" s="104">
        <f t="shared" si="209"/>
        <v>4.3365134431916736E-3</v>
      </c>
      <c r="V385" s="104">
        <f t="shared" si="209"/>
        <v>3.3305578684429643E-3</v>
      </c>
      <c r="W385" s="30"/>
      <c r="X385" s="9">
        <f t="shared" si="210"/>
        <v>1</v>
      </c>
      <c r="Y385" s="12">
        <f t="shared" si="211"/>
        <v>1.2186254502803457E-3</v>
      </c>
    </row>
    <row r="386" spans="1:25" s="21" customFormat="1" ht="24.9" customHeight="1" x14ac:dyDescent="0.3">
      <c r="A386" s="8" t="s">
        <v>163</v>
      </c>
      <c r="B386" s="80">
        <v>800</v>
      </c>
      <c r="C386" s="80">
        <v>792</v>
      </c>
      <c r="D386" s="80">
        <v>746</v>
      </c>
      <c r="E386" s="80">
        <v>748</v>
      </c>
      <c r="F386" s="80">
        <v>722</v>
      </c>
      <c r="G386" s="80">
        <v>810</v>
      </c>
      <c r="H386" s="80">
        <v>966</v>
      </c>
      <c r="I386" s="80">
        <v>853</v>
      </c>
      <c r="J386" s="80">
        <v>979</v>
      </c>
      <c r="K386" s="80">
        <v>982</v>
      </c>
      <c r="L386" s="30"/>
      <c r="M386" s="104">
        <f t="shared" si="212"/>
        <v>0.84477296726504747</v>
      </c>
      <c r="N386" s="104">
        <f t="shared" si="213"/>
        <v>0.83987274655355248</v>
      </c>
      <c r="O386" s="104">
        <f t="shared" si="214"/>
        <v>0.82796892341842399</v>
      </c>
      <c r="P386" s="104">
        <f t="shared" si="215"/>
        <v>0.75708502024291502</v>
      </c>
      <c r="Q386" s="104">
        <f t="shared" si="216"/>
        <v>0.82608695652173914</v>
      </c>
      <c r="R386" s="104">
        <f t="shared" si="217"/>
        <v>0.8173562058526741</v>
      </c>
      <c r="S386" s="104">
        <f t="shared" si="218"/>
        <v>0.83419689119170981</v>
      </c>
      <c r="T386" s="104">
        <f t="shared" si="219"/>
        <v>0.80547686496694992</v>
      </c>
      <c r="U386" s="104">
        <f t="shared" si="209"/>
        <v>0.84908933217692972</v>
      </c>
      <c r="V386" s="104">
        <f t="shared" si="209"/>
        <v>0.81765195670274771</v>
      </c>
      <c r="W386" s="30"/>
      <c r="X386" s="9">
        <f t="shared" si="210"/>
        <v>0.22750000000000004</v>
      </c>
      <c r="Y386" s="12">
        <f t="shared" si="211"/>
        <v>-2.7121010562299763E-2</v>
      </c>
    </row>
    <row r="387" spans="1:25" s="21" customFormat="1" ht="24.9" customHeight="1" x14ac:dyDescent="0.3">
      <c r="A387" s="8" t="s">
        <v>159</v>
      </c>
      <c r="B387" s="80">
        <v>37</v>
      </c>
      <c r="C387" s="80">
        <v>33</v>
      </c>
      <c r="D387" s="80">
        <v>29</v>
      </c>
      <c r="E387" s="80">
        <v>26</v>
      </c>
      <c r="F387" s="80">
        <v>28</v>
      </c>
      <c r="G387" s="80">
        <v>38</v>
      </c>
      <c r="H387" s="80">
        <v>38</v>
      </c>
      <c r="I387" s="80">
        <v>29</v>
      </c>
      <c r="J387" s="80">
        <v>17</v>
      </c>
      <c r="K387" s="80">
        <v>23</v>
      </c>
      <c r="L387" s="30"/>
      <c r="M387" s="104">
        <f t="shared" si="212"/>
        <v>3.907074973600845E-2</v>
      </c>
      <c r="N387" s="104">
        <f t="shared" si="213"/>
        <v>3.4994697773064687E-2</v>
      </c>
      <c r="O387" s="104">
        <f t="shared" si="214"/>
        <v>3.2186459489456157E-2</v>
      </c>
      <c r="P387" s="104">
        <f t="shared" si="215"/>
        <v>2.6315789473684209E-2</v>
      </c>
      <c r="Q387" s="104">
        <f t="shared" si="216"/>
        <v>3.2036613272311214E-2</v>
      </c>
      <c r="R387" s="104">
        <f t="shared" si="217"/>
        <v>3.8345105953582238E-2</v>
      </c>
      <c r="S387" s="104">
        <f t="shared" si="218"/>
        <v>3.281519861830743E-2</v>
      </c>
      <c r="T387" s="104">
        <f t="shared" si="219"/>
        <v>2.7384324834749764E-2</v>
      </c>
      <c r="U387" s="104">
        <f t="shared" si="209"/>
        <v>1.4744145706851692E-2</v>
      </c>
      <c r="V387" s="104">
        <f t="shared" si="209"/>
        <v>1.9150707743547043E-2</v>
      </c>
      <c r="W387" s="30"/>
      <c r="X387" s="9">
        <f t="shared" si="210"/>
        <v>-0.3783783783783784</v>
      </c>
      <c r="Y387" s="12">
        <f t="shared" si="211"/>
        <v>-1.9920041992461408E-2</v>
      </c>
    </row>
    <row r="388" spans="1:25" s="21" customFormat="1" ht="24.9" customHeight="1" x14ac:dyDescent="0.3">
      <c r="A388" s="8" t="s">
        <v>160</v>
      </c>
      <c r="B388" s="80">
        <v>50</v>
      </c>
      <c r="C388" s="80">
        <v>93</v>
      </c>
      <c r="D388" s="80">
        <v>68</v>
      </c>
      <c r="E388" s="80">
        <v>78</v>
      </c>
      <c r="F388" s="80">
        <v>87</v>
      </c>
      <c r="G388" s="80">
        <v>93</v>
      </c>
      <c r="H388" s="80">
        <v>71</v>
      </c>
      <c r="I388" s="80">
        <v>106</v>
      </c>
      <c r="J388" s="80">
        <v>100</v>
      </c>
      <c r="K388" s="80">
        <v>126</v>
      </c>
      <c r="L388" s="30"/>
      <c r="M388" s="104">
        <f t="shared" si="212"/>
        <v>5.2798310454065467E-2</v>
      </c>
      <c r="N388" s="104">
        <f t="shared" si="213"/>
        <v>9.8621420996818671E-2</v>
      </c>
      <c r="O388" s="104">
        <f t="shared" si="214"/>
        <v>7.5471698113207544E-2</v>
      </c>
      <c r="P388" s="104">
        <f t="shared" si="215"/>
        <v>7.8947368421052627E-2</v>
      </c>
      <c r="Q388" s="104">
        <f t="shared" si="216"/>
        <v>9.9542334096109839E-2</v>
      </c>
      <c r="R388" s="104">
        <f t="shared" si="217"/>
        <v>9.3844601412714432E-2</v>
      </c>
      <c r="S388" s="104">
        <f t="shared" si="218"/>
        <v>6.1312607944732297E-2</v>
      </c>
      <c r="T388" s="104">
        <f t="shared" si="219"/>
        <v>0.10009442870632672</v>
      </c>
      <c r="U388" s="104">
        <f t="shared" si="209"/>
        <v>8.6730268863833476E-2</v>
      </c>
      <c r="V388" s="104">
        <f t="shared" si="209"/>
        <v>0.10491257285595337</v>
      </c>
      <c r="W388" s="30"/>
      <c r="X388" s="9">
        <f t="shared" si="210"/>
        <v>1.52</v>
      </c>
      <c r="Y388" s="12">
        <f t="shared" si="211"/>
        <v>5.2114262401887906E-2</v>
      </c>
    </row>
    <row r="389" spans="1:25" s="21" customFormat="1" ht="24.9" customHeight="1" x14ac:dyDescent="0.3">
      <c r="A389" s="8" t="s">
        <v>161</v>
      </c>
      <c r="B389" s="80">
        <v>3</v>
      </c>
      <c r="C389" s="80">
        <v>8</v>
      </c>
      <c r="D389" s="80">
        <v>8</v>
      </c>
      <c r="E389" s="80">
        <v>8</v>
      </c>
      <c r="F389" s="80">
        <v>9</v>
      </c>
      <c r="G389" s="80">
        <v>12</v>
      </c>
      <c r="H389" s="80">
        <v>18</v>
      </c>
      <c r="I389" s="80">
        <v>13</v>
      </c>
      <c r="J389" s="80">
        <v>12</v>
      </c>
      <c r="K389" s="80">
        <v>18</v>
      </c>
      <c r="L389" s="30"/>
      <c r="M389" s="104">
        <f t="shared" si="212"/>
        <v>3.1678986272439284E-3</v>
      </c>
      <c r="N389" s="104">
        <f t="shared" si="213"/>
        <v>8.483563096500531E-3</v>
      </c>
      <c r="O389" s="104">
        <f t="shared" si="214"/>
        <v>8.8790233074361822E-3</v>
      </c>
      <c r="P389" s="104">
        <f t="shared" si="215"/>
        <v>8.0971659919028341E-3</v>
      </c>
      <c r="Q389" s="104">
        <f t="shared" si="216"/>
        <v>1.0297482837528604E-2</v>
      </c>
      <c r="R389" s="104">
        <f t="shared" si="217"/>
        <v>1.2108980827447022E-2</v>
      </c>
      <c r="S389" s="104">
        <f t="shared" si="218"/>
        <v>1.5544041450777202E-2</v>
      </c>
      <c r="T389" s="104">
        <f t="shared" si="219"/>
        <v>1.2275731822474031E-2</v>
      </c>
      <c r="U389" s="104">
        <f t="shared" si="209"/>
        <v>1.0407632263660017E-2</v>
      </c>
      <c r="V389" s="104">
        <f t="shared" si="209"/>
        <v>1.498751040799334E-2</v>
      </c>
      <c r="W389" s="30"/>
      <c r="X389" s="9">
        <f t="shared" si="210"/>
        <v>5</v>
      </c>
      <c r="Y389" s="12">
        <f t="shared" si="211"/>
        <v>1.181961178074941E-2</v>
      </c>
    </row>
    <row r="390" spans="1:25" s="21" customFormat="1" ht="24.9" customHeight="1" x14ac:dyDescent="0.3">
      <c r="A390" s="8" t="s">
        <v>28</v>
      </c>
      <c r="B390" s="80">
        <v>0</v>
      </c>
      <c r="C390" s="80">
        <v>5</v>
      </c>
      <c r="D390" s="80">
        <v>5</v>
      </c>
      <c r="E390" s="80">
        <v>1</v>
      </c>
      <c r="F390" s="80">
        <v>2</v>
      </c>
      <c r="G390" s="80">
        <v>2</v>
      </c>
      <c r="H390" s="80">
        <v>0</v>
      </c>
      <c r="I390" s="80">
        <v>3</v>
      </c>
      <c r="J390" s="80">
        <v>3</v>
      </c>
      <c r="K390" s="80">
        <v>4</v>
      </c>
      <c r="L390" s="30"/>
      <c r="M390" s="104">
        <f t="shared" si="212"/>
        <v>0</v>
      </c>
      <c r="N390" s="104">
        <f t="shared" si="213"/>
        <v>5.3022269353128317E-3</v>
      </c>
      <c r="O390" s="104">
        <f t="shared" si="214"/>
        <v>5.5493895671476137E-3</v>
      </c>
      <c r="P390" s="104">
        <f t="shared" si="215"/>
        <v>1.0121457489878543E-3</v>
      </c>
      <c r="Q390" s="104">
        <f t="shared" si="216"/>
        <v>2.2883295194508009E-3</v>
      </c>
      <c r="R390" s="104">
        <f t="shared" si="217"/>
        <v>2.0181634712411706E-3</v>
      </c>
      <c r="S390" s="104">
        <f t="shared" si="218"/>
        <v>0</v>
      </c>
      <c r="T390" s="104">
        <f t="shared" si="219"/>
        <v>2.8328611898016999E-3</v>
      </c>
      <c r="U390" s="104">
        <f t="shared" si="209"/>
        <v>2.6019080659150044E-3</v>
      </c>
      <c r="V390" s="104">
        <f t="shared" si="209"/>
        <v>3.3305578684429643E-3</v>
      </c>
      <c r="W390" s="30"/>
      <c r="X390" s="9">
        <v>0</v>
      </c>
      <c r="Y390" s="12">
        <f t="shared" si="211"/>
        <v>3.3305578684429643E-3</v>
      </c>
    </row>
    <row r="391" spans="1:25" s="21" customFormat="1" ht="24.9" customHeight="1" x14ac:dyDescent="0.3">
      <c r="A391" s="52" t="s">
        <v>4</v>
      </c>
      <c r="B391" s="81">
        <v>947</v>
      </c>
      <c r="C391" s="81">
        <v>943</v>
      </c>
      <c r="D391" s="81">
        <v>901</v>
      </c>
      <c r="E391" s="81">
        <v>988</v>
      </c>
      <c r="F391" s="81">
        <v>874</v>
      </c>
      <c r="G391" s="81">
        <v>991</v>
      </c>
      <c r="H391" s="81">
        <v>1158</v>
      </c>
      <c r="I391" s="81">
        <v>1059</v>
      </c>
      <c r="J391" s="81">
        <v>1153</v>
      </c>
      <c r="K391" s="81">
        <v>1201</v>
      </c>
      <c r="L391" s="94"/>
      <c r="M391" s="104">
        <v>1</v>
      </c>
      <c r="N391" s="104">
        <v>1</v>
      </c>
      <c r="O391" s="104">
        <v>1</v>
      </c>
      <c r="P391" s="104">
        <v>1</v>
      </c>
      <c r="Q391" s="104">
        <v>1</v>
      </c>
      <c r="R391" s="104">
        <v>1</v>
      </c>
      <c r="S391" s="104">
        <v>1</v>
      </c>
      <c r="T391" s="104">
        <v>1</v>
      </c>
      <c r="U391" s="104">
        <f t="shared" si="209"/>
        <v>1</v>
      </c>
      <c r="V391" s="104">
        <f t="shared" si="209"/>
        <v>1</v>
      </c>
      <c r="W391" s="94"/>
      <c r="X391" s="10">
        <f t="shared" si="210"/>
        <v>0.26821541710665264</v>
      </c>
      <c r="Y391" s="14">
        <f t="shared" si="211"/>
        <v>0</v>
      </c>
    </row>
    <row r="392" spans="1:25" s="21" customFormat="1" ht="15.6" x14ac:dyDescent="0.3">
      <c r="A392" s="13" t="s">
        <v>236</v>
      </c>
      <c r="B392" s="85"/>
      <c r="C392" s="85"/>
      <c r="D392" s="85"/>
      <c r="E392" s="85"/>
      <c r="F392" s="85"/>
      <c r="G392" s="85"/>
      <c r="H392" s="85"/>
      <c r="I392" s="85"/>
      <c r="J392" s="85"/>
      <c r="K392" s="85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24"/>
      <c r="W392" s="30"/>
      <c r="X392" s="53"/>
      <c r="Y392" s="53"/>
    </row>
    <row r="393" spans="1:25" s="4" customFormat="1" x14ac:dyDescent="0.3">
      <c r="B393" s="15"/>
      <c r="C393" s="15"/>
      <c r="D393" s="15"/>
      <c r="E393" s="15"/>
      <c r="F393" s="15"/>
      <c r="G393" s="15"/>
      <c r="H393" s="27"/>
      <c r="I393" s="27"/>
      <c r="J393" s="27"/>
      <c r="K393" s="27"/>
      <c r="L393" s="3"/>
      <c r="M393" s="3"/>
      <c r="N393" s="3"/>
      <c r="O393" s="3"/>
      <c r="P393" s="3"/>
      <c r="Q393" s="3"/>
      <c r="R393" s="3"/>
      <c r="S393" s="23"/>
      <c r="T393" s="23"/>
      <c r="U393" s="23"/>
      <c r="V393" s="27"/>
      <c r="W393" s="3"/>
      <c r="X393" s="58"/>
      <c r="Y393" s="58"/>
    </row>
    <row r="394" spans="1:25" s="4" customFormat="1" x14ac:dyDescent="0.3">
      <c r="B394" s="15"/>
      <c r="C394" s="15"/>
      <c r="D394" s="15"/>
      <c r="E394" s="15"/>
      <c r="F394" s="15"/>
      <c r="G394" s="15"/>
      <c r="H394" s="27"/>
      <c r="I394" s="27"/>
      <c r="J394" s="27"/>
      <c r="K394" s="27"/>
      <c r="L394" s="3"/>
      <c r="M394" s="3"/>
      <c r="N394" s="3"/>
      <c r="O394" s="3"/>
      <c r="P394" s="3"/>
      <c r="Q394" s="3"/>
      <c r="R394" s="3"/>
      <c r="S394" s="23"/>
      <c r="T394" s="23"/>
      <c r="U394" s="23"/>
      <c r="V394" s="27"/>
      <c r="W394" s="3"/>
      <c r="X394" s="58"/>
      <c r="Y394" s="58"/>
    </row>
    <row r="395" spans="1:25" s="4" customFormat="1" x14ac:dyDescent="0.3">
      <c r="B395" s="15"/>
      <c r="C395" s="15"/>
      <c r="D395" s="15"/>
      <c r="E395" s="15"/>
      <c r="F395" s="15"/>
      <c r="G395" s="15"/>
      <c r="H395" s="27"/>
      <c r="I395" s="27"/>
      <c r="J395" s="27"/>
      <c r="K395" s="27"/>
      <c r="L395" s="3"/>
      <c r="M395" s="3"/>
      <c r="N395" s="3"/>
      <c r="O395" s="3"/>
      <c r="P395" s="3"/>
      <c r="Q395" s="3"/>
      <c r="R395" s="3"/>
      <c r="S395" s="23"/>
      <c r="T395" s="23"/>
      <c r="U395" s="23"/>
      <c r="V395" s="27"/>
      <c r="W395" s="3"/>
      <c r="X395" s="58"/>
      <c r="Y395" s="58"/>
    </row>
    <row r="396" spans="1:25" s="4" customFormat="1" x14ac:dyDescent="0.3">
      <c r="B396" s="15"/>
      <c r="C396" s="15"/>
      <c r="D396" s="15"/>
      <c r="E396" s="15"/>
      <c r="F396" s="15"/>
      <c r="G396" s="15"/>
      <c r="H396" s="27"/>
      <c r="I396" s="27"/>
      <c r="J396" s="27"/>
      <c r="K396" s="27"/>
      <c r="L396" s="3"/>
      <c r="M396" s="3"/>
      <c r="N396" s="3"/>
      <c r="O396" s="3"/>
      <c r="P396" s="3"/>
      <c r="Q396" s="3"/>
      <c r="R396" s="3"/>
      <c r="S396" s="23"/>
      <c r="T396" s="23"/>
      <c r="U396" s="23"/>
      <c r="V396" s="27"/>
      <c r="W396" s="3"/>
      <c r="X396" s="58"/>
      <c r="Y396" s="58"/>
    </row>
    <row r="397" spans="1:25" s="4" customFormat="1" x14ac:dyDescent="0.3">
      <c r="B397" s="15"/>
      <c r="C397" s="15"/>
      <c r="D397" s="15"/>
      <c r="E397" s="15"/>
      <c r="F397" s="15"/>
      <c r="G397" s="15"/>
      <c r="H397" s="27"/>
      <c r="I397" s="27"/>
      <c r="J397" s="27"/>
      <c r="K397" s="27"/>
      <c r="L397" s="3"/>
      <c r="M397" s="3"/>
      <c r="N397" s="3"/>
      <c r="O397" s="3"/>
      <c r="P397" s="3"/>
      <c r="Q397" s="3"/>
      <c r="R397" s="3"/>
      <c r="S397" s="23"/>
      <c r="T397" s="23"/>
      <c r="U397" s="23"/>
      <c r="V397" s="27"/>
      <c r="W397" s="3"/>
      <c r="X397" s="58"/>
      <c r="Y397" s="58"/>
    </row>
    <row r="398" spans="1:25" s="4" customFormat="1" x14ac:dyDescent="0.3">
      <c r="B398" s="15"/>
      <c r="C398" s="15"/>
      <c r="D398" s="15"/>
      <c r="E398" s="15"/>
      <c r="F398" s="15"/>
      <c r="G398" s="15"/>
      <c r="H398" s="27"/>
      <c r="I398" s="27"/>
      <c r="J398" s="27"/>
      <c r="K398" s="27"/>
      <c r="L398" s="3"/>
      <c r="M398" s="3"/>
      <c r="N398" s="3"/>
      <c r="O398" s="3"/>
      <c r="P398" s="3"/>
      <c r="Q398" s="3"/>
      <c r="R398" s="3"/>
      <c r="S398" s="23"/>
      <c r="T398" s="23"/>
      <c r="U398" s="23"/>
      <c r="V398" s="27"/>
      <c r="W398" s="3"/>
      <c r="X398" s="58"/>
      <c r="Y398" s="58"/>
    </row>
    <row r="399" spans="1:25" s="4" customFormat="1" x14ac:dyDescent="0.3">
      <c r="B399" s="15"/>
      <c r="C399" s="15"/>
      <c r="D399" s="15"/>
      <c r="E399" s="15"/>
      <c r="F399" s="15"/>
      <c r="G399" s="15"/>
      <c r="H399" s="27"/>
      <c r="I399" s="27"/>
      <c r="J399" s="27"/>
      <c r="K399" s="27"/>
      <c r="L399" s="3"/>
      <c r="M399" s="3"/>
      <c r="N399" s="3"/>
      <c r="O399" s="3"/>
      <c r="P399" s="3"/>
      <c r="Q399" s="3"/>
      <c r="R399" s="3"/>
      <c r="S399" s="23"/>
      <c r="T399" s="23"/>
      <c r="U399" s="23"/>
      <c r="V399" s="27"/>
      <c r="W399" s="3"/>
      <c r="X399" s="58"/>
      <c r="Y399" s="58"/>
    </row>
    <row r="400" spans="1:25" s="4" customFormat="1" x14ac:dyDescent="0.3">
      <c r="B400" s="15"/>
      <c r="C400" s="15"/>
      <c r="D400" s="15"/>
      <c r="E400" s="15"/>
      <c r="F400" s="15"/>
      <c r="G400" s="15"/>
      <c r="H400" s="27"/>
      <c r="I400" s="27"/>
      <c r="J400" s="27"/>
      <c r="K400" s="27"/>
      <c r="L400" s="3"/>
      <c r="M400" s="3"/>
      <c r="N400" s="3"/>
      <c r="O400" s="3"/>
      <c r="P400" s="3"/>
      <c r="Q400" s="3"/>
      <c r="R400" s="3"/>
      <c r="S400" s="23"/>
      <c r="T400" s="23"/>
      <c r="U400" s="23"/>
      <c r="V400" s="27"/>
      <c r="W400" s="3"/>
      <c r="X400" s="58"/>
      <c r="Y400" s="58"/>
    </row>
    <row r="401" spans="2:25" s="4" customFormat="1" x14ac:dyDescent="0.3">
      <c r="B401" s="15"/>
      <c r="C401" s="15"/>
      <c r="D401" s="15"/>
      <c r="E401" s="15"/>
      <c r="F401" s="15"/>
      <c r="G401" s="15"/>
      <c r="H401" s="27"/>
      <c r="I401" s="27"/>
      <c r="J401" s="27"/>
      <c r="K401" s="27"/>
      <c r="L401" s="3"/>
      <c r="M401" s="3"/>
      <c r="N401" s="3"/>
      <c r="O401" s="3"/>
      <c r="P401" s="3"/>
      <c r="Q401" s="3"/>
      <c r="R401" s="3"/>
      <c r="S401" s="23"/>
      <c r="T401" s="23"/>
      <c r="U401" s="23"/>
      <c r="V401" s="27"/>
      <c r="W401" s="3"/>
      <c r="X401" s="58"/>
      <c r="Y401" s="58"/>
    </row>
    <row r="402" spans="2:25" s="4" customFormat="1" x14ac:dyDescent="0.3">
      <c r="B402" s="15"/>
      <c r="C402" s="15"/>
      <c r="D402" s="15"/>
      <c r="E402" s="15"/>
      <c r="F402" s="15"/>
      <c r="G402" s="15"/>
      <c r="H402" s="27"/>
      <c r="I402" s="27"/>
      <c r="J402" s="27"/>
      <c r="K402" s="27"/>
      <c r="L402" s="3"/>
      <c r="M402" s="3"/>
      <c r="N402" s="3"/>
      <c r="O402" s="3"/>
      <c r="P402" s="3"/>
      <c r="Q402" s="3"/>
      <c r="R402" s="3"/>
      <c r="S402" s="23"/>
      <c r="T402" s="23"/>
      <c r="U402" s="23"/>
      <c r="V402" s="27"/>
      <c r="W402" s="3"/>
      <c r="X402" s="58"/>
      <c r="Y402" s="58"/>
    </row>
    <row r="403" spans="2:25" s="4" customFormat="1" x14ac:dyDescent="0.3">
      <c r="B403" s="15"/>
      <c r="C403" s="15"/>
      <c r="D403" s="15"/>
      <c r="E403" s="15"/>
      <c r="F403" s="15"/>
      <c r="G403" s="15"/>
      <c r="H403" s="27"/>
      <c r="I403" s="27"/>
      <c r="J403" s="27"/>
      <c r="K403" s="27"/>
      <c r="L403" s="3"/>
      <c r="M403" s="3"/>
      <c r="N403" s="3"/>
      <c r="O403" s="3"/>
      <c r="P403" s="3"/>
      <c r="Q403" s="3"/>
      <c r="R403" s="3"/>
      <c r="S403" s="23"/>
      <c r="T403" s="23"/>
      <c r="U403" s="23"/>
      <c r="V403" s="27"/>
      <c r="W403" s="3"/>
      <c r="X403" s="58"/>
      <c r="Y403" s="58"/>
    </row>
    <row r="404" spans="2:25" x14ac:dyDescent="0.3">
      <c r="B404" s="2"/>
      <c r="C404" s="2"/>
      <c r="D404" s="2"/>
      <c r="E404" s="2"/>
      <c r="F404" s="2"/>
      <c r="G404" s="2"/>
      <c r="H404" s="28"/>
      <c r="I404" s="28"/>
      <c r="J404" s="28"/>
      <c r="K404" s="28"/>
      <c r="V404" s="28"/>
    </row>
    <row r="405" spans="2:25" x14ac:dyDescent="0.3">
      <c r="B405" s="2"/>
      <c r="C405" s="2"/>
      <c r="D405" s="2"/>
      <c r="E405" s="2"/>
      <c r="F405" s="2"/>
      <c r="G405" s="2"/>
      <c r="H405" s="28"/>
      <c r="I405" s="28"/>
      <c r="J405" s="28"/>
      <c r="K405" s="28"/>
      <c r="V405" s="28"/>
    </row>
    <row r="406" spans="2:25" x14ac:dyDescent="0.3">
      <c r="B406" s="2"/>
      <c r="C406" s="2"/>
      <c r="D406" s="2"/>
      <c r="E406" s="2"/>
      <c r="F406" s="2"/>
      <c r="G406" s="2"/>
      <c r="H406" s="28"/>
      <c r="I406" s="28"/>
      <c r="J406" s="28"/>
      <c r="K406" s="28"/>
      <c r="V406" s="28"/>
    </row>
    <row r="407" spans="2:25" x14ac:dyDescent="0.3">
      <c r="B407" s="2"/>
      <c r="C407" s="2"/>
      <c r="D407" s="2"/>
      <c r="E407" s="2"/>
      <c r="F407" s="2"/>
      <c r="G407" s="2"/>
      <c r="H407" s="28"/>
      <c r="I407" s="28"/>
      <c r="J407" s="28"/>
      <c r="K407" s="28"/>
      <c r="V407" s="28"/>
    </row>
    <row r="408" spans="2:25" x14ac:dyDescent="0.3">
      <c r="B408" s="2"/>
      <c r="C408" s="2"/>
      <c r="D408" s="2"/>
      <c r="E408" s="2"/>
      <c r="F408" s="2"/>
      <c r="G408" s="2"/>
      <c r="H408" s="28"/>
      <c r="I408" s="28"/>
      <c r="J408" s="28"/>
      <c r="K408" s="28"/>
      <c r="V408" s="28"/>
    </row>
    <row r="409" spans="2:25" x14ac:dyDescent="0.3">
      <c r="B409" s="2"/>
      <c r="C409" s="2"/>
      <c r="D409" s="2"/>
      <c r="E409" s="2"/>
      <c r="F409" s="2"/>
      <c r="G409" s="2"/>
      <c r="H409" s="28"/>
      <c r="I409" s="28"/>
      <c r="J409" s="28"/>
      <c r="K409" s="28"/>
      <c r="V409" s="28"/>
    </row>
    <row r="410" spans="2:25" x14ac:dyDescent="0.3">
      <c r="B410" s="2"/>
      <c r="C410" s="2"/>
      <c r="D410" s="2"/>
      <c r="E410" s="2"/>
      <c r="F410" s="2"/>
      <c r="G410" s="2"/>
      <c r="H410" s="28"/>
      <c r="I410" s="28"/>
      <c r="J410" s="28"/>
      <c r="K410" s="28"/>
      <c r="V410" s="28"/>
    </row>
    <row r="411" spans="2:25" x14ac:dyDescent="0.3">
      <c r="B411" s="2"/>
      <c r="C411" s="2"/>
      <c r="D411" s="2"/>
      <c r="E411" s="2"/>
      <c r="F411" s="2"/>
      <c r="G411" s="2"/>
      <c r="H411" s="28"/>
      <c r="I411" s="28"/>
      <c r="J411" s="28"/>
      <c r="K411" s="28"/>
      <c r="V411" s="28"/>
    </row>
    <row r="412" spans="2:25" x14ac:dyDescent="0.3">
      <c r="B412" s="2"/>
      <c r="C412" s="2"/>
      <c r="D412" s="2"/>
      <c r="E412" s="2"/>
      <c r="F412" s="2"/>
      <c r="G412" s="2"/>
      <c r="H412" s="28"/>
      <c r="I412" s="28"/>
      <c r="J412" s="28"/>
      <c r="K412" s="28"/>
      <c r="V412" s="28"/>
    </row>
    <row r="413" spans="2:25" x14ac:dyDescent="0.3">
      <c r="B413" s="2"/>
      <c r="C413" s="2"/>
      <c r="D413" s="2"/>
      <c r="E413" s="2"/>
      <c r="F413" s="2"/>
      <c r="G413" s="2"/>
      <c r="H413" s="28"/>
      <c r="I413" s="28"/>
      <c r="J413" s="28"/>
      <c r="K413" s="28"/>
      <c r="V413" s="28"/>
    </row>
    <row r="414" spans="2:25" x14ac:dyDescent="0.3">
      <c r="B414" s="2"/>
      <c r="C414" s="2"/>
      <c r="D414" s="2"/>
      <c r="E414" s="2"/>
      <c r="F414" s="2"/>
      <c r="G414" s="2"/>
      <c r="H414" s="28"/>
      <c r="I414" s="28"/>
      <c r="J414" s="28"/>
      <c r="K414" s="28"/>
      <c r="V414" s="28"/>
    </row>
    <row r="415" spans="2:25" x14ac:dyDescent="0.3">
      <c r="B415" s="2"/>
      <c r="C415" s="2"/>
      <c r="D415" s="2"/>
      <c r="E415" s="2"/>
      <c r="F415" s="2"/>
      <c r="G415" s="2"/>
      <c r="H415" s="28"/>
      <c r="I415" s="28"/>
      <c r="J415" s="28"/>
      <c r="K415" s="28"/>
      <c r="V415" s="28"/>
    </row>
    <row r="416" spans="2:25" x14ac:dyDescent="0.3">
      <c r="B416" s="2"/>
      <c r="C416" s="2"/>
      <c r="D416" s="2"/>
      <c r="E416" s="2"/>
      <c r="F416" s="2"/>
      <c r="G416" s="2"/>
      <c r="H416" s="28"/>
      <c r="I416" s="28"/>
      <c r="J416" s="28"/>
      <c r="K416" s="28"/>
      <c r="V416" s="28"/>
    </row>
    <row r="417" spans="2:22" x14ac:dyDescent="0.3">
      <c r="B417" s="2"/>
      <c r="C417" s="2"/>
      <c r="D417" s="2"/>
      <c r="E417" s="2"/>
      <c r="F417" s="2"/>
      <c r="G417" s="2"/>
      <c r="H417" s="28"/>
      <c r="I417" s="28"/>
      <c r="J417" s="28"/>
      <c r="K417" s="28"/>
      <c r="V417" s="28"/>
    </row>
    <row r="418" spans="2:22" x14ac:dyDescent="0.3">
      <c r="B418" s="2"/>
      <c r="C418" s="2"/>
      <c r="D418" s="2"/>
      <c r="E418" s="2"/>
      <c r="F418" s="2"/>
      <c r="G418" s="2"/>
      <c r="H418" s="28"/>
      <c r="I418" s="28"/>
      <c r="J418" s="28"/>
      <c r="K418" s="28"/>
      <c r="V418" s="28"/>
    </row>
    <row r="419" spans="2:22" x14ac:dyDescent="0.3">
      <c r="B419" s="2"/>
      <c r="C419" s="2"/>
      <c r="D419" s="2"/>
      <c r="E419" s="2"/>
      <c r="F419" s="2"/>
      <c r="G419" s="2"/>
      <c r="H419" s="28"/>
      <c r="I419" s="28"/>
      <c r="J419" s="28"/>
      <c r="K419" s="28"/>
      <c r="V419" s="28"/>
    </row>
    <row r="420" spans="2:22" x14ac:dyDescent="0.3">
      <c r="B420" s="2"/>
      <c r="C420" s="2"/>
      <c r="D420" s="2"/>
      <c r="E420" s="2"/>
      <c r="F420" s="2"/>
      <c r="G420" s="2"/>
      <c r="H420" s="28"/>
      <c r="I420" s="28"/>
      <c r="J420" s="28"/>
      <c r="K420" s="28"/>
      <c r="V420" s="28"/>
    </row>
    <row r="421" spans="2:22" x14ac:dyDescent="0.3">
      <c r="B421" s="2"/>
      <c r="C421" s="2"/>
      <c r="D421" s="2"/>
      <c r="E421" s="2"/>
      <c r="F421" s="2"/>
      <c r="G421" s="2"/>
      <c r="H421" s="28"/>
      <c r="I421" s="28"/>
      <c r="J421" s="28"/>
      <c r="K421" s="28"/>
      <c r="V421" s="28"/>
    </row>
    <row r="422" spans="2:22" x14ac:dyDescent="0.3">
      <c r="B422" s="2"/>
      <c r="C422" s="2"/>
      <c r="D422" s="2"/>
      <c r="E422" s="2"/>
      <c r="F422" s="2"/>
      <c r="G422" s="2"/>
      <c r="H422" s="28"/>
      <c r="I422" s="28"/>
      <c r="J422" s="28"/>
      <c r="K422" s="28"/>
      <c r="V422" s="28"/>
    </row>
    <row r="423" spans="2:22" x14ac:dyDescent="0.3">
      <c r="B423" s="2"/>
      <c r="C423" s="2"/>
      <c r="D423" s="2"/>
      <c r="E423" s="2"/>
      <c r="F423" s="2"/>
      <c r="G423" s="2"/>
      <c r="H423" s="28"/>
      <c r="I423" s="28"/>
      <c r="J423" s="28"/>
      <c r="K423" s="28"/>
      <c r="V423" s="28"/>
    </row>
    <row r="424" spans="2:22" x14ac:dyDescent="0.3">
      <c r="B424" s="2"/>
      <c r="C424" s="2"/>
      <c r="D424" s="2"/>
      <c r="E424" s="2"/>
      <c r="F424" s="2"/>
      <c r="G424" s="2"/>
      <c r="H424" s="28"/>
      <c r="I424" s="28"/>
      <c r="J424" s="28"/>
      <c r="K424" s="28"/>
      <c r="V424" s="28"/>
    </row>
    <row r="425" spans="2:22" x14ac:dyDescent="0.3">
      <c r="B425" s="2"/>
      <c r="C425" s="2"/>
      <c r="D425" s="2"/>
      <c r="E425" s="2"/>
      <c r="F425" s="2"/>
      <c r="G425" s="2"/>
      <c r="H425" s="28"/>
      <c r="I425" s="28"/>
      <c r="J425" s="28"/>
      <c r="K425" s="28"/>
      <c r="V425" s="28"/>
    </row>
    <row r="426" spans="2:22" x14ac:dyDescent="0.3">
      <c r="B426" s="2"/>
      <c r="C426" s="2"/>
      <c r="D426" s="2"/>
      <c r="E426" s="2"/>
      <c r="F426" s="2"/>
      <c r="G426" s="2"/>
      <c r="H426" s="28"/>
      <c r="I426" s="28"/>
      <c r="J426" s="28"/>
      <c r="K426" s="28"/>
      <c r="V426" s="28"/>
    </row>
    <row r="427" spans="2:22" x14ac:dyDescent="0.3">
      <c r="B427" s="2"/>
      <c r="C427" s="2"/>
      <c r="D427" s="2"/>
      <c r="E427" s="2"/>
      <c r="F427" s="2"/>
      <c r="G427" s="2"/>
      <c r="H427" s="28"/>
      <c r="I427" s="28"/>
      <c r="J427" s="28"/>
      <c r="K427" s="28"/>
      <c r="V427" s="28"/>
    </row>
    <row r="428" spans="2:22" x14ac:dyDescent="0.3">
      <c r="B428" s="2"/>
      <c r="C428" s="2"/>
      <c r="D428" s="2"/>
      <c r="E428" s="2"/>
      <c r="F428" s="2"/>
      <c r="G428" s="2"/>
      <c r="H428" s="28"/>
      <c r="I428" s="28"/>
      <c r="J428" s="28"/>
      <c r="K428" s="28"/>
      <c r="V428" s="28"/>
    </row>
    <row r="429" spans="2:22" x14ac:dyDescent="0.3">
      <c r="B429" s="2"/>
      <c r="C429" s="2"/>
      <c r="D429" s="2"/>
      <c r="E429" s="2"/>
      <c r="F429" s="2"/>
      <c r="G429" s="2"/>
      <c r="H429" s="28"/>
      <c r="I429" s="28"/>
      <c r="J429" s="28"/>
      <c r="K429" s="28"/>
      <c r="V429" s="28"/>
    </row>
    <row r="430" spans="2:22" x14ac:dyDescent="0.3">
      <c r="B430" s="2"/>
      <c r="C430" s="2"/>
      <c r="D430" s="2"/>
      <c r="E430" s="2"/>
      <c r="F430" s="2"/>
      <c r="G430" s="2"/>
      <c r="H430" s="28"/>
      <c r="I430" s="28"/>
      <c r="J430" s="28"/>
      <c r="K430" s="28"/>
      <c r="V430" s="28"/>
    </row>
    <row r="431" spans="2:22" x14ac:dyDescent="0.3">
      <c r="B431" s="2"/>
      <c r="C431" s="2"/>
      <c r="D431" s="2"/>
      <c r="E431" s="2"/>
      <c r="F431" s="2"/>
      <c r="G431" s="2"/>
      <c r="H431" s="28"/>
      <c r="I431" s="28"/>
      <c r="J431" s="28"/>
      <c r="K431" s="28"/>
      <c r="V431" s="28"/>
    </row>
    <row r="432" spans="2:22" x14ac:dyDescent="0.3">
      <c r="B432" s="2"/>
      <c r="C432" s="2"/>
      <c r="D432" s="2"/>
      <c r="E432" s="2"/>
      <c r="F432" s="2"/>
      <c r="G432" s="2"/>
      <c r="H432" s="28"/>
      <c r="I432" s="28"/>
      <c r="J432" s="28"/>
      <c r="K432" s="28"/>
      <c r="V432" s="28"/>
    </row>
    <row r="433" spans="2:22" x14ac:dyDescent="0.3">
      <c r="B433" s="2"/>
      <c r="C433" s="2"/>
      <c r="D433" s="2"/>
      <c r="E433" s="2"/>
      <c r="F433" s="2"/>
      <c r="G433" s="2"/>
      <c r="H433" s="28"/>
      <c r="I433" s="28"/>
      <c r="J433" s="28"/>
      <c r="K433" s="28"/>
      <c r="V433" s="28"/>
    </row>
    <row r="434" spans="2:22" x14ac:dyDescent="0.3">
      <c r="B434" s="2"/>
      <c r="C434" s="2"/>
      <c r="D434" s="2"/>
      <c r="E434" s="2"/>
      <c r="F434" s="2"/>
      <c r="G434" s="2"/>
      <c r="H434" s="28"/>
      <c r="I434" s="28"/>
      <c r="J434" s="28"/>
      <c r="K434" s="28"/>
      <c r="V434" s="28"/>
    </row>
    <row r="435" spans="2:22" x14ac:dyDescent="0.3">
      <c r="B435" s="2"/>
      <c r="C435" s="2"/>
      <c r="D435" s="2"/>
      <c r="E435" s="2"/>
      <c r="F435" s="2"/>
      <c r="G435" s="2"/>
      <c r="H435" s="28"/>
      <c r="I435" s="28"/>
      <c r="J435" s="28"/>
      <c r="K435" s="28"/>
      <c r="V435" s="28"/>
    </row>
    <row r="436" spans="2:22" x14ac:dyDescent="0.3">
      <c r="B436" s="2"/>
      <c r="C436" s="2"/>
      <c r="D436" s="2"/>
      <c r="E436" s="2"/>
      <c r="F436" s="2"/>
      <c r="G436" s="2"/>
      <c r="H436" s="28"/>
      <c r="I436" s="28"/>
      <c r="J436" s="28"/>
      <c r="K436" s="28"/>
      <c r="V436" s="28"/>
    </row>
  </sheetData>
  <mergeCells count="2">
    <mergeCell ref="B2:K2"/>
    <mergeCell ref="M2:V2"/>
  </mergeCells>
  <pageMargins left="0.7" right="0.7" top="0.75" bottom="0.75" header="0.3" footer="0.3"/>
  <pageSetup scale="58" fitToHeight="0" orientation="landscape" r:id="rId1"/>
  <headerFooter>
    <oddFooter>&amp;C&amp;13Statewide Adults at Risk Adults at Risk Incident Reports, 2013-18&amp;R&amp;13&amp;P of 17</oddFooter>
  </headerFooter>
  <rowBreaks count="16" manualBreakCount="16">
    <brk id="28" max="16383" man="1"/>
    <brk id="49" max="16383" man="1"/>
    <brk id="73" max="16383" man="1"/>
    <brk id="96" max="16383" man="1"/>
    <brk id="117" max="16383" man="1"/>
    <brk id="140" max="16383" man="1"/>
    <brk id="163" max="16383" man="1"/>
    <brk id="176" max="16383" man="1"/>
    <brk id="196" max="16383" man="1"/>
    <brk id="229" max="16383" man="1"/>
    <brk id="259" max="16383" man="1"/>
    <brk id="276" max="16383" man="1"/>
    <brk id="293" max="16383" man="1"/>
    <brk id="326" max="16383" man="1"/>
    <brk id="337" max="16383" man="1"/>
    <brk id="36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Ages 60 and Older</vt:lpstr>
      <vt:lpstr>Ages 18-59 </vt:lpstr>
      <vt:lpstr>'Ages 18-59 '!Print_Titles</vt:lpstr>
      <vt:lpstr>'Ages 60 and Older'!Print_Titles</vt:lpstr>
    </vt:vector>
  </TitlesOfParts>
  <Company>DHS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Grosso, Eric R</dc:creator>
  <cp:lastModifiedBy>Grosso, Eric R</cp:lastModifiedBy>
  <cp:lastPrinted>2019-09-11T13:21:05Z</cp:lastPrinted>
  <dcterms:created xsi:type="dcterms:W3CDTF">2019-05-31T13:45:32Z</dcterms:created>
  <dcterms:modified xsi:type="dcterms:W3CDTF">2023-07-18T17:00:05Z</dcterms:modified>
</cp:coreProperties>
</file>